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_rels/item3.xml.rels" ContentType="application/vnd.openxmlformats-package.relationships+xml"/>
  <Override PartName="/customXml/_rels/item2.xml.rels" ContentType="application/vnd.openxmlformats-package.relationships+xml"/>
  <Override PartName="/customXml/_rels/item1.xml.rels" ContentType="application/vnd.openxmlformats-package.relationships+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2"/>
  </bookViews>
  <sheets>
    <sheet name="Tabella art. 3 Accordo" sheetId="1" state="visible" r:id="rId2"/>
    <sheet name="Allegato A1" sheetId="2" state="visible" r:id="rId3"/>
    <sheet name="Allegato A2" sheetId="3" state="visible" r:id="rId4"/>
    <sheet name="Allegato B1_Piano fin. accordo" sheetId="4" state="visible" r:id="rId5"/>
    <sheet name="Allegato B2_piano fin interv" sheetId="5" state="visible" r:id="rId6"/>
  </sheets>
  <definedNames>
    <definedName function="false" hidden="false" localSheetId="1" name="_xlnm.Print_Area" vbProcedure="false">'Allegato A1'!$A$1:$O$36</definedName>
    <definedName function="false" hidden="false" localSheetId="1" name="_xlnm.Print_Titles" vbProcedure="false">'Allegato A1'!$1:$3</definedName>
    <definedName function="false" hidden="true" localSheetId="1" name="_xlnm._FilterDatabase" vbProcedure="false">'Allegato A1'!$A$1:$O$35</definedName>
    <definedName function="false" hidden="false" localSheetId="2" name="_xlnm.Print_Titles" vbProcedure="false">'Allegato A2'!$1:$3</definedName>
    <definedName function="false" hidden="true" localSheetId="2" name="_xlnm._FilterDatabase" vbProcedure="false">'Allegato A2'!$A$3:$E$65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<sst xmlns="http://schemas.openxmlformats.org/spreadsheetml/2006/main" count="844" uniqueCount="311">
  <si>
    <t xml:space="preserve">AMBITI DI INTERVENTO</t>
  </si>
  <si>
    <t xml:space="preserve">Assegnazione FSC 21-27</t>
  </si>
  <si>
    <t xml:space="preserve">Cofinanziamenti nuovi interventi</t>
  </si>
  <si>
    <t xml:space="preserve">Ammontare complessivo investimenti</t>
  </si>
  <si>
    <t xml:space="preserve">Numero interventi/linee di azione</t>
  </si>
  <si>
    <t xml:space="preserve">Risorse FSC 
21-27 
(ass. ordinaria)</t>
  </si>
  <si>
    <t xml:space="preserve">(1) Risorse FSC 
21-27 (Anticipazione)</t>
  </si>
  <si>
    <t xml:space="preserve">Totale Assegnazione
FSC 21-27</t>
  </si>
  <si>
    <t xml:space="preserve">Altre Risorse Ordinarie Regionali e Locali</t>
  </si>
  <si>
    <t xml:space="preserve">Totale Co-finanziamento con altre risorse</t>
  </si>
  <si>
    <t xml:space="preserve">Ricerca e innovazione</t>
  </si>
  <si>
    <t xml:space="preserve">Ambiente e risorse naturali</t>
  </si>
  <si>
    <t xml:space="preserve">Trasporti e mobilità</t>
  </si>
  <si>
    <t xml:space="preserve">Riqualificazione urbana</t>
  </si>
  <si>
    <t xml:space="preserve">Sociale e Salute</t>
  </si>
  <si>
    <t xml:space="preserve">Istruzione e formazione</t>
  </si>
  <si>
    <t xml:space="preserve">Capacità amministrativa</t>
  </si>
  <si>
    <t xml:space="preserve">Totale Ambiti di Intervento</t>
  </si>
  <si>
    <t xml:space="preserve">Cofinanziamento PR (ove applicabile)</t>
  </si>
  <si>
    <t xml:space="preserve">Totale Assegnazione FSC 21-27</t>
  </si>
  <si>
    <t xml:space="preserve">(1) Risorse già assegnate: anticipazioni disposte con delibere CIPESS; assegnate con provvedimenti di legge; ecc.  - Include anche le risorse definanziate ex Delibera 16/2023 e riprogrammate</t>
  </si>
  <si>
    <t xml:space="preserve">Accordo per la Coesione Governo - Regione Emilia Romagna
Allegato A1 Programma di interventi e le linee di azione con cronoprogramma procedurale</t>
  </si>
  <si>
    <t xml:space="preserve">ID</t>
  </si>
  <si>
    <t xml:space="preserve">AMMINISTRAZIONE</t>
  </si>
  <si>
    <t xml:space="preserve">AREATEMATICA</t>
  </si>
  <si>
    <t xml:space="preserve">LINEA DI INTERVENTO</t>
  </si>
  <si>
    <t xml:space="preserve">CUP</t>
  </si>
  <si>
    <t xml:space="preserve">TITOLO</t>
  </si>
  <si>
    <t xml:space="preserve">COSTO TOTALE</t>
  </si>
  <si>
    <t xml:space="preserve">IMPORTO RICHIESTO FSC 21-27</t>
  </si>
  <si>
    <t xml:space="preserve">COFINANZIAMENTO CON ALTRE RISORSE</t>
  </si>
  <si>
    <t xml:space="preserve">PROGRAMMAZIONE PREVISIONE INIZIO</t>
  </si>
  <si>
    <t xml:space="preserve">PROGRAMMAZIONE PREVISIONE FINE</t>
  </si>
  <si>
    <t xml:space="preserve">PROGETTAZIONE PREVISIONE INIZIO</t>
  </si>
  <si>
    <t xml:space="preserve">PROGETTAZIONE PREVISIONE FINE</t>
  </si>
  <si>
    <t xml:space="preserve">ESECUZIONE PREVISIONE INIZIO</t>
  </si>
  <si>
    <t xml:space="preserve">ESECUZIONE PREVISIONE FINE</t>
  </si>
  <si>
    <t xml:space="preserve">FSCRI_RI_1219</t>
  </si>
  <si>
    <t xml:space="preserve">AGENZIA REGIONALE SICUREZZA TERRITORIALE E PROTEZIONE CIVILE - UFFICIO SICUREZZA TERRITORIALE E PROTEZIONE CIVILE FORLÌ-CESENA</t>
  </si>
  <si>
    <t xml:space="preserve">05.AMBIENTE E RISORSE NATURALI</t>
  </si>
  <si>
    <t xml:space="preserve">05.01 RISCHI E ADATTAMENTO CLIMATICO</t>
  </si>
  <si>
    <t xml:space="preserve">F16F23000040001</t>
  </si>
  <si>
    <t xml:space="preserve">MANUTENZIONE  CORSI D'ACQUA BACINI IDROGRAFICI FIUME SAVIO, FIUME RUBICONE E TORRENTE USO</t>
  </si>
  <si>
    <t xml:space="preserve">2_SEMESTRE_2023</t>
  </si>
  <si>
    <t xml:space="preserve">1_SEMESTRE_2024</t>
  </si>
  <si>
    <t xml:space="preserve">2_SEMESTRE_2024</t>
  </si>
  <si>
    <t xml:space="preserve">2_SEMESTRE_2026</t>
  </si>
  <si>
    <t xml:space="preserve">FSCRI_RI_1223</t>
  </si>
  <si>
    <t xml:space="preserve">AGENZIA REGIONALE SICUREZZA TERRITORIALE E PROTEZIONE CIVILE - UT SICUREZZA TERRITORIALE E PROTEZIONE CIVILE DI PARMA</t>
  </si>
  <si>
    <t xml:space="preserve">F58H23000570001</t>
  </si>
  <si>
    <t xml:space="preserve">MANUTENZIONE STRAORDINARIA OPERE IDRAULICHE/ASSETTO IDROGEOLOGICO-BACINO T. STIRONE/AREE DI PIANURA</t>
  </si>
  <si>
    <t xml:space="preserve">FSCRI_RI_1256</t>
  </si>
  <si>
    <t xml:space="preserve">F58H23000600001</t>
  </si>
  <si>
    <t xml:space="preserve">MANUTENZIONE STRAORDINARIA OPERE IDRAULICHE/ASSETTO IDROGEOLOGICO-BACINI TORRENTI TARO E CENO</t>
  </si>
  <si>
    <t xml:space="preserve">FSCRI_RI_1258</t>
  </si>
  <si>
    <t xml:space="preserve">F48H23000650001</t>
  </si>
  <si>
    <t xml:space="preserve">MANUTENZIONE STRAORDINARIA OPERE IDRAULICHE/ASSETTO IDROGEOLOGICO-BACINI T. PARMA, BAGANZA ED ENZA</t>
  </si>
  <si>
    <t xml:space="preserve">FSCRI_RI_1259</t>
  </si>
  <si>
    <t xml:space="preserve">AGENZIA REGIONALE SICUREZZA TERRITORIALE E PROTEZIONE CIVILE - UFFICIO SICUREZZA TERRITORIALE E PROTEZIONE CIVILE DI BOLOGNA</t>
  </si>
  <si>
    <t xml:space="preserve">F78H23000470006</t>
  </si>
  <si>
    <t xml:space="preserve">INTERVENTI DI MANUTENZIONE STRAORDINARIA IDRAULICA TORRENTE IDICE</t>
  </si>
  <si>
    <t xml:space="preserve">1_SEMESTRE_2025</t>
  </si>
  <si>
    <t xml:space="preserve">FSCRI_RI_1262</t>
  </si>
  <si>
    <t xml:space="preserve">F86F23000110001</t>
  </si>
  <si>
    <t xml:space="preserve">MANUTENZIONE CORSI D'ACQUA-FIUME MONTONE, FIUME RABBI, FIUMI RONCO-BIDENTE E TORRENTE BEVANO.</t>
  </si>
  <si>
    <t xml:space="preserve">FSCRI_RI_1263</t>
  </si>
  <si>
    <t xml:space="preserve">AGENZIA REGIONALE SICUREZZA TERRITORIALE E PROTEZIONE CIVILE - UFFICIO SICUREZZA TERRITORIALE E PROTEZIONE CIVILE FERRARA</t>
  </si>
  <si>
    <t xml:space="preserve">F38H23000480001</t>
  </si>
  <si>
    <t xml:space="preserve">MANUTENZIONE STRAORDINARIA SU OPERE IDRAULICHE PER LA MESSA IN SICUREZZA-CANALI VALLI DI COMACCHIO</t>
  </si>
  <si>
    <t xml:space="preserve">FSCRI_RI_1264</t>
  </si>
  <si>
    <t xml:space="preserve">F48H23000630001</t>
  </si>
  <si>
    <t xml:space="preserve">MANUTENZIONE STRAORDINARIA SU OPERE DI CONTENIMENTO DEGLI EVENTI DI PIENA CANALE NAVIGABILE</t>
  </si>
  <si>
    <t xml:space="preserve">FSCRI_RI_1265</t>
  </si>
  <si>
    <t xml:space="preserve">F58H23000580001</t>
  </si>
  <si>
    <t xml:space="preserve">MANUTENZIONE STRAORDINARIA SU OPERE DI CONTENIMENTO DEGLI EVENTI DI PIENA DEL PO VOLANO - PRIMARO</t>
  </si>
  <si>
    <t xml:space="preserve">FSCRI_RI_1266</t>
  </si>
  <si>
    <t xml:space="preserve">AGENZIA REGIONALE SICUREZZA TERRITORIALE E PROTEZIONE CIVILE - UFFICIO SICUREZZA TERRITORIALE E PROTEZIONE CIVILE UT MODENA</t>
  </si>
  <si>
    <t xml:space="preserve">F48H23000620001</t>
  </si>
  <si>
    <t xml:space="preserve">MANUTENZIONE STRAOR. DELLE OPERE IDRAULICHE DEL BACINO DEL FIUME PANARO TRATTO MONTANO E COLLINARE</t>
  </si>
  <si>
    <t xml:space="preserve">2_SEMESTRE_2025</t>
  </si>
  <si>
    <t xml:space="preserve">FSCRI_RI_1267</t>
  </si>
  <si>
    <t xml:space="preserve">F48H23000610001</t>
  </si>
  <si>
    <t xml:space="preserve">MANUTENZIONE STRAORDINARIA DELLE OPERE IDRAULICHE DEL BACINO DEL FIUME SECCHIA</t>
  </si>
  <si>
    <t xml:space="preserve">FSCRI_RI_1268</t>
  </si>
  <si>
    <t xml:space="preserve">F18H23000320001</t>
  </si>
  <si>
    <t xml:space="preserve">MANUTENZIONE STRAORDINARIA OPERE IDRAULICHE BACINI FIUMI SECCHIA E PANARO TRATTO PEDECOLLINARE E RET</t>
  </si>
  <si>
    <t xml:space="preserve">FSCRI_RI_1269</t>
  </si>
  <si>
    <t xml:space="preserve">AGENZIA REGIONALE SICUREZZA TERRITORIALE E PROTEZIONE CIVILE - UFFICIO SICUREZZA TERRITORIALE E PROTEZIONE CIVILE DI PIACENZA</t>
  </si>
  <si>
    <t xml:space="preserve">F58H23000550001</t>
  </si>
  <si>
    <t xml:space="preserve">ADEGUAMENTO FUNZIONALE ALVEI E INFRASTRUTTURE ARGINALI DI COMPETENZA REGIONALE – PC</t>
  </si>
  <si>
    <t xml:space="preserve">FSCRI_RI_1271</t>
  </si>
  <si>
    <t xml:space="preserve">AGENZIA REGIONALE SICUREZZA TERRITORIALE E PROTEZIONE CIVILE - UFFICIO SICUREZZA TERRITORIALE E PROTEZIONE CIVILE __RAVENNA</t>
  </si>
  <si>
    <t xml:space="preserve">F78H23000630001</t>
  </si>
  <si>
    <t xml:space="preserve">INTERVENTI DI MANUTENZIONE STRAORDINARIA LUNGO I TORRENTI SENIO SANTERNO E TRATTI FIUME RENO</t>
  </si>
  <si>
    <t xml:space="preserve">1_SEMESTRE_2026</t>
  </si>
  <si>
    <t xml:space="preserve">FSCRI_RI_1273</t>
  </si>
  <si>
    <t xml:space="preserve">F68H23000590001</t>
  </si>
  <si>
    <t xml:space="preserve">INTERVENTI DI MANUTENZIONE STRAORDINARIA LUNGO L’ASTA PRINCIPALE DEL FIUME LAMONE</t>
  </si>
  <si>
    <t xml:space="preserve">FSCRI_RI_1275</t>
  </si>
  <si>
    <t xml:space="preserve">F28H23000470001</t>
  </si>
  <si>
    <t xml:space="preserve">INTERVENTI DI MANUTENZIONE STRAORDINARIA NEI TRATTI COLLINARI DEL FIUME LAMONE, TORRENTI SENIO E SAN</t>
  </si>
  <si>
    <t xml:space="preserve">FSCRI_RI_1276</t>
  </si>
  <si>
    <t xml:space="preserve">AGENZIA REGIONALE SICUREZZA TERRITORIALE E PROTEZIONE CIVILE - UFFICIO SICUREZZA TERRITORIALE E PROTEZIONE CIVILE DI REGGIO EMILIA</t>
  </si>
  <si>
    <t xml:space="preserve">F58H23000510001</t>
  </si>
  <si>
    <t xml:space="preserve">  INTERVENTI DI MANUTENZIONE STRAORDINARIA PER LA DIFESA DEI VERSANTI DELL’APPENNINO REGGIANO</t>
  </si>
  <si>
    <t xml:space="preserve">FSCRI_RI_1278</t>
  </si>
  <si>
    <t xml:space="preserve">F68H23000380001</t>
  </si>
  <si>
    <t xml:space="preserve">INTERVENTI DI MANUTENZIONE STRAORDINARIA DELL’ASTA FLUVIALE E DEGLI AFFLUENTI DEL F. SECCHIA</t>
  </si>
  <si>
    <t xml:space="preserve">FSCRI_RI_1282</t>
  </si>
  <si>
    <t xml:space="preserve">F38H23000470001</t>
  </si>
  <si>
    <t xml:space="preserve">INTERVENTI DI MANUTENZIONE STRAORDINARIA DEI F. ENZA E CROSTOLO E AFFLUENTI</t>
  </si>
  <si>
    <t xml:space="preserve">FSCRI_RI_1283</t>
  </si>
  <si>
    <t xml:space="preserve">AGENZIA REGIONALE SICUREZZA TERRITORIALE E PROTEZIONE CIVILE - UFFICIO SICUREZZA TERRITORIALE E PROTEZIONE CIVILE RIMINI</t>
  </si>
  <si>
    <t xml:space="preserve">F48H23000560006</t>
  </si>
  <si>
    <t xml:space="preserve">INTERVENTI DI MANUTENZIONE STRAORDINARIA DI SISTEMAZIONE IDRAULICA BACINO IDROGRAFICO UT RIMINI</t>
  </si>
  <si>
    <t xml:space="preserve">FSCRI_RI_1287</t>
  </si>
  <si>
    <t xml:space="preserve">F48H23000570006</t>
  </si>
  <si>
    <t xml:space="preserve">INTERVENTI DI MANUTENZIONE STRAORDINARIA DI SISTEMAZIONE IDRAULICA BACINO CONCA, UT RIMINI</t>
  </si>
  <si>
    <t xml:space="preserve">FSCRI_RI_1291</t>
  </si>
  <si>
    <t xml:space="preserve">REGIONE EMILIA-ROMAGNA</t>
  </si>
  <si>
    <t xml:space="preserve">12.CAPACITÀ AMMINISTRATIVA</t>
  </si>
  <si>
    <t xml:space="preserve">12.02 ASSISTENZA TECNICA</t>
  </si>
  <si>
    <t xml:space="preserve">AZIONI DI SUPPORTO ALLE ATTIVITÀ DI GESTIONE, SORVEGLIANZA E CONTROLLO FSC</t>
  </si>
  <si>
    <t xml:space="preserve">2_SEMESTRE_2032</t>
  </si>
  <si>
    <t xml:space="preserve">FSCRI_RI_1384</t>
  </si>
  <si>
    <t xml:space="preserve">COMUNI, UNIONI DI COMUNI</t>
  </si>
  <si>
    <t xml:space="preserve">08.RIQUALIFICAZIONE URBANA</t>
  </si>
  <si>
    <t xml:space="preserve">08.01 EDILIZIA E SPAZI PUBBLICI</t>
  </si>
  <si>
    <t xml:space="preserve">AVVISO PER IL FINANZIAMENTO DI MISURE A SOSTEGNO DI STRATEGIE DI RIGENERAZIONE URBANA E TERRITORIALE</t>
  </si>
  <si>
    <t xml:space="preserve">2_SEMESTRE_2028</t>
  </si>
  <si>
    <t xml:space="preserve">FSCRI_RI_1406</t>
  </si>
  <si>
    <t xml:space="preserve">UNIVERSITÀ</t>
  </si>
  <si>
    <t xml:space="preserve">11.ISTRUZIONE E FORMAZIONE</t>
  </si>
  <si>
    <t xml:space="preserve">11.01 STRUTTURE EDUCATIVE E FORMATIVE</t>
  </si>
  <si>
    <t xml:space="preserve">INTERVENTI DI EDILIZIA UNIVERSITARIA</t>
  </si>
  <si>
    <t xml:space="preserve">1_SEMESTRE_2028</t>
  </si>
  <si>
    <t xml:space="preserve">FSCRI_RI_1837</t>
  </si>
  <si>
    <t xml:space="preserve">COMUNE DI MARANELLO</t>
  </si>
  <si>
    <t xml:space="preserve">11.02 EDUCAZIONE E FORMAZIONE</t>
  </si>
  <si>
    <t xml:space="preserve">F55E24000030001</t>
  </si>
  <si>
    <t xml:space="preserve">POLO DI ALTA FORMAZIONE TECNICA </t>
  </si>
  <si>
    <t xml:space="preserve">FSCRI_RI_1838</t>
  </si>
  <si>
    <t xml:space="preserve">UNIVERSITÀ DEGLI STUDI DI MODENA E REGGIO EMILIA</t>
  </si>
  <si>
    <t xml:space="preserve">01.RICERCA E INNOVAZIONE</t>
  </si>
  <si>
    <t xml:space="preserve">01.02 STRUTTURE DI RICERCA</t>
  </si>
  <si>
    <t xml:space="preserve">E85E22000260005</t>
  </si>
  <si>
    <t xml:space="preserve">PROGETTO CAMPUS SAN LAZZARO –  UNIVERSITA’ DEGLI STUDI DI MODENA E REGGIO EMILIA SEDE REGGIO EMILIA</t>
  </si>
  <si>
    <t xml:space="preserve">1_SEMESTRE_2023</t>
  </si>
  <si>
    <t xml:space="preserve">FSCRI_RI_1847</t>
  </si>
  <si>
    <t xml:space="preserve">ENTI PROVINCIALI DEL TERRITORIO</t>
  </si>
  <si>
    <t xml:space="preserve">07.TRASPORTI E MOBILITÀ</t>
  </si>
  <si>
    <t xml:space="preserve">07.01 TRASPORTO STRADALE</t>
  </si>
  <si>
    <t xml:space="preserve">MANIFESTAZIONI DI INTERESSE ANNUALI PER LA VIABILITÀ PROVINCIALE E PER INFRASTRUTTURE DI TRASPORTO</t>
  </si>
  <si>
    <t xml:space="preserve">2_SEMESTRE_2031</t>
  </si>
  <si>
    <t xml:space="preserve">FSCRI_RI_554</t>
  </si>
  <si>
    <t xml:space="preserve">ENTI LOCALI IN FORMA SINGOLA O ASSOCIATA</t>
  </si>
  <si>
    <t xml:space="preserve">10.SOCIALE E SALUTE</t>
  </si>
  <si>
    <t xml:space="preserve">10.01 STRUTTURE SOCIALI</t>
  </si>
  <si>
    <t xml:space="preserve">AVVISO PUBBLICO PER LA PRESENTAZIONE DI PROGETTI VOLTI ALLA QUALIFICAZIONE DEL PATRIMONIO IMPIANTIS</t>
  </si>
  <si>
    <t xml:space="preserve">FSCRI_RI_558</t>
  </si>
  <si>
    <t xml:space="preserve">COMUNI O UNIONI DI COMUNI</t>
  </si>
  <si>
    <t xml:space="preserve">AZIONI DESTINATE AI PROGRAMMI TERRITORIALI PER LE AREE MONTANE, INTERNE E URBANE</t>
  </si>
  <si>
    <t xml:space="preserve">FSCRI_RI_627</t>
  </si>
  <si>
    <t xml:space="preserve">BANDO RIGENERAZIONE URBANA 2021</t>
  </si>
  <si>
    <t xml:space="preserve">FSCRI_RI_2194</t>
  </si>
  <si>
    <t xml:space="preserve">INTERPORTO BOLOGNA SPA</t>
  </si>
  <si>
    <t xml:space="preserve">07.02 TRASPORTO FERROVIARIO</t>
  </si>
  <si>
    <t xml:space="preserve">F61B20000640003</t>
  </si>
  <si>
    <t xml:space="preserve">NUOVO AMPLIAMENTO DEL TERMINAL DI INTERPORTO BOLOGNA CON ADEGUAMENTO BINARI A 750 MT</t>
  </si>
  <si>
    <t xml:space="preserve">TOTALE</t>
  </si>
  <si>
    <t xml:space="preserve">Accordo per la Coesione Governo - Regione Emilia Romagna
Allegato A2 Elenco interventi finanziati in anticipazione FSC 21-27</t>
  </si>
  <si>
    <t xml:space="preserve">IMPORTO FSC 21-27</t>
  </si>
  <si>
    <t xml:space="preserve">RISCHI E ADATTAMENTO CLIMATICO</t>
  </si>
  <si>
    <t xml:space="preserve">F37H21001760001</t>
  </si>
  <si>
    <t xml:space="preserve">Interventi di manutenzione straordinaria alle opere idrauliche e all'officiosità idraulica nel torrente Nure</t>
  </si>
  <si>
    <t xml:space="preserve">F67H21002000001</t>
  </si>
  <si>
    <t xml:space="preserve">Lavori di manutenzione straordinaria delle opere idrauliche e dell'officiosità idraulica del  fiume Trebbia, in località Marsaglia del comune di Corte Brugnatella</t>
  </si>
  <si>
    <t xml:space="preserve">F97H21001850001</t>
  </si>
  <si>
    <t xml:space="preserve">Lavori di manutenzione straordinaria delle opere di consolidamento del versante a fronte del torrente Ongina in località Castelnuovo Fogliani, comune di Alseno</t>
  </si>
  <si>
    <t xml:space="preserve">F57H21001390001</t>
  </si>
  <si>
    <t xml:space="preserve">Lavori di manutenzione straordinaria delle opere idrauliche e dell’assetto idrogeologico nei bacini dei Torrenti Parma e Baganza</t>
  </si>
  <si>
    <t xml:space="preserve">F67H21001960001</t>
  </si>
  <si>
    <t xml:space="preserve">Lavori di manutenzione straordinaria delle opere idrauliche e dell’assetto idrogeologico nel bacino del torrente Stirone ed affluenti</t>
  </si>
  <si>
    <t xml:space="preserve">F67H21001970001</t>
  </si>
  <si>
    <t xml:space="preserve">Lavori di manutenzione straordinaria delle opere idrauliche e dell’assetto idrogeologico nei bacini dei Fiumi Taro e Ceno</t>
  </si>
  <si>
    <t xml:space="preserve">F27H21002000001</t>
  </si>
  <si>
    <t xml:space="preserve">Lavori di manutenzione straordinaria delle opere idrauliche e dell’assetto idrogeologico nel bacino del Torrente Enza in sinistra idraulica</t>
  </si>
  <si>
    <t xml:space="preserve">F17H21001760001</t>
  </si>
  <si>
    <t xml:space="preserve">Interventi di manutenzione straordinaria delle opere idrauliche strutturali del bacino del fiume Secchia ai fini della messa in sicurezza territoriale</t>
  </si>
  <si>
    <t xml:space="preserve">F77H21001560001</t>
  </si>
  <si>
    <t xml:space="preserve">Interventi di manutenzione straordinaria delle opere idrauliche strutturali del fiume Panaro e affluenti pedecollinari ai fini della messa in sicurezza territoriale</t>
  </si>
  <si>
    <t xml:space="preserve">F47H21001870001</t>
  </si>
  <si>
    <t xml:space="preserve">Interventi di manutenzione straordinaria delle opere idrauliche strutturali ai fini della messa in sicurezza dei torrenti Leo e Scoltenna e relativi bacini</t>
  </si>
  <si>
    <t xml:space="preserve">F47H21001880001</t>
  </si>
  <si>
    <t xml:space="preserve">Realizzazione e consolidamento opere di difesa spondale a protezione di infrastrutture strategiche nel bacino del fiume Panaro a monte dell'abitato di Marano sul Panaro</t>
  </si>
  <si>
    <t xml:space="preserve">F37H21001790001</t>
  </si>
  <si>
    <t xml:space="preserve">Lavori di manutenzione straordinaria su opere di contenimento degli eventi di piena per la messa in sicurezza dei territori e finalizzati al miglioramento dell’assetto idraulico - bacino Reno</t>
  </si>
  <si>
    <t xml:space="preserve">F37H21001780001</t>
  </si>
  <si>
    <t xml:space="preserve">Lavori di manutenzione straordinaria su opere di contenimento degli eventi di piena per la messa in sicurezza dei territori e finalizzati al miglioramento dell’assetto idraulico - savena abbandonato-diversivo-navile</t>
  </si>
  <si>
    <t xml:space="preserve">F57H21001440001</t>
  </si>
  <si>
    <t xml:space="preserve">Lavori di manutenzione straordinaria su opere di contenimento degli eventi di piena per la messa in sicurezza dei territori e finalizzati al miglioramento dell’assetto idraulico - bacino Samoggia</t>
  </si>
  <si>
    <t xml:space="preserve">F27H21002050001</t>
  </si>
  <si>
    <t xml:space="preserve">Lavori di manutenzione straordinaria su opere di contenimento degli eventi di piena per la messa in sicurezza dei territori e finalizzati al miglioramento dell’assetto idraulico - bacino Sillaro</t>
  </si>
  <si>
    <t xml:space="preserve">F77H21001570001</t>
  </si>
  <si>
    <t xml:space="preserve">Lavori di manutenzione straordinaria su opere di contenimento degli eventi di piena per la messa in sicurezza dei territori e finalizzati al miglioramento dell’assetto idraulico - bacino Idice</t>
  </si>
  <si>
    <t xml:space="preserve">F77H21001550001</t>
  </si>
  <si>
    <t xml:space="preserve">Lavori di manutenzione straordinaria su opere di contenimento degli eventi di piena per la messa in sicurezza dei territori e finalizzati al miglioramento dell’assetto idraulico - Canale Navigabile e canali adduttori delle valli di Comacchio</t>
  </si>
  <si>
    <t xml:space="preserve">F27H21002030001</t>
  </si>
  <si>
    <t xml:space="preserve">Lavori di manutenzione straordinaria su opere di contenimento degli eventi di piena per la messa in sicurezza dei territori e finalizzati al miglioramento dell’assetto idraulico - Po di Volano - Po di Primaro</t>
  </si>
  <si>
    <t xml:space="preserve">F85F21001610001</t>
  </si>
  <si>
    <t xml:space="preserve">Interventi di manutenzione straordinaria di sistemazione idraulica corsi d'acqua principali e minori del territorio forlivese, bacini Montone e Rabbi</t>
  </si>
  <si>
    <t xml:space="preserve">F85F21001620001</t>
  </si>
  <si>
    <t xml:space="preserve">Interventi di manutenzione straordinaria di sistemazione idraulica corsi d'acqua principali e minori del territorio forlivese, bacini Ronco Bidente e Bevano</t>
  </si>
  <si>
    <t xml:space="preserve">F85F21001630001</t>
  </si>
  <si>
    <t xml:space="preserve">Interventi di manutenzione straordinaria di sistemazione idraulica corsi d'acqua principali e minori del territorio cesenate, bacini Savio, Rubicone e Uso monte</t>
  </si>
  <si>
    <t xml:space="preserve">F47H21001830001</t>
  </si>
  <si>
    <t xml:space="preserve">Interventi di manutenzione straordinaria di sistemazione idraulica corsi d'acqua  principali e minori del territorio riminese, bacino Marecchia</t>
  </si>
  <si>
    <t xml:space="preserve">F47H21001840001</t>
  </si>
  <si>
    <t xml:space="preserve">Interventi di manutenzione straordinaria di sistemazione idraulica corsi d'acqua  principali e minori del territorio riminese, bacini Uso, Conca, Marano, Ventena, Melo, Tavollo</t>
  </si>
  <si>
    <t xml:space="preserve">F87H21002560001</t>
  </si>
  <si>
    <t xml:space="preserve">Interventi di manutenzione strordinaria sulle opere di contenimento degli eventi di piena per la messa in sicurezza del territorio e per il miglioramento dell'assetto idraulico dei fiumi Reno tratto finale, Senio, Santerno</t>
  </si>
  <si>
    <t xml:space="preserve">F67H21001950001</t>
  </si>
  <si>
    <t xml:space="preserve">Interventi di manutenzione strordinaria sulle opere di contenimento degli eventi di piena per la messa in sicurezza del territorio e per il miglioramento dell'assetto idraulico dei fiumi Lamone, Savio, Bevano, Montone, Ronco e Fiumi Uniti</t>
  </si>
  <si>
    <t xml:space="preserve">F17H21001710001</t>
  </si>
  <si>
    <t xml:space="preserve">Interventi straordinari di sistemazione idraulica e idrogeologica alle opere presenti in territorio collinare e pedecollinare ricadenti nei bacini dei torrenti Senio, Santerno e Lamone</t>
  </si>
  <si>
    <t xml:space="preserve">F87H21002610001</t>
  </si>
  <si>
    <t xml:space="preserve">Interventi di manutenzione straordinaria alle opere idrauliche e all'officiosità idraulica nel torrente Nure e torrente Grondana</t>
  </si>
  <si>
    <t xml:space="preserve">F67H21001980001</t>
  </si>
  <si>
    <t xml:space="preserve">Lavori di manutenzione straordinaria alle opere di difesa spondale danneggiate e all’officiosità idraulica nel tratto del torrente Crostolo in località Bocco del Comune di Casina</t>
  </si>
  <si>
    <t xml:space="preserve">F27H21002020001</t>
  </si>
  <si>
    <t xml:space="preserve">Lavori di manutenzione straordinaria alle opere di difesa spondale danneggiate e all’officiosità idraulica nel tratto del torrente Enza e Rio Vico in località Ciano d'Enza del Comune di Canossa</t>
  </si>
  <si>
    <t xml:space="preserve">F97H21001840001</t>
  </si>
  <si>
    <t xml:space="preserve">Manutenzione straordinaria di opere idrauliche danneggiate nel fiume Secchia e nel torrente Dolo</t>
  </si>
  <si>
    <t xml:space="preserve">F47H21001850001</t>
  </si>
  <si>
    <t xml:space="preserve">Lavori di manutenzione straordinaria alle opere idrauliche danneggiate e all’officiosità idraulica nel tratto del torrente Crostolo e torrente Modolena nei Comuni di Vezzano Quattro Castella e Reggio Emilia</t>
  </si>
  <si>
    <t xml:space="preserve">F87H21002620001</t>
  </si>
  <si>
    <t xml:space="preserve">Ripristino officiosità idraulica, protezioni spondali e manutenzione straordinaria delle opere idrauliche danneggiate nel bacino del torrente Tresinaro</t>
  </si>
  <si>
    <t xml:space="preserve">F57H21001400001</t>
  </si>
  <si>
    <t xml:space="preserve">Lavori di manutenzione straordinaria delle difese spondali danneggiate e dell’officiosità idraulica nel tratto del torrente Luretta e affluenti  in località Piozzano capoluogo</t>
  </si>
  <si>
    <t xml:space="preserve">B89H10000290002</t>
  </si>
  <si>
    <t xml:space="preserve">Interventi per la messa in sicurezza della città di Parma e del nodo idraulico di Colorno. Realizzazione della cassa di espansione del torrente Baganza</t>
  </si>
  <si>
    <t xml:space="preserve">Sociale e salute</t>
  </si>
  <si>
    <t xml:space="preserve">STRUTTURE SOCIALI</t>
  </si>
  <si>
    <t xml:space="preserve">B88B18064480001</t>
  </si>
  <si>
    <t xml:space="preserve">Realizzazione del centro sportivo paralimpico del nord Italia</t>
  </si>
  <si>
    <t xml:space="preserve">TRASPORTO FERROVIARIO</t>
  </si>
  <si>
    <t xml:space="preserve">C81B21004950001</t>
  </si>
  <si>
    <t xml:space="preserve">Soppressione PL n° 28 di Via della Circonvallazione a Sassuolo (MO), sulla linea Modena-Sassuolo</t>
  </si>
  <si>
    <t xml:space="preserve">C51B21002150001</t>
  </si>
  <si>
    <t xml:space="preserve">Rialzo per del rilevato ferroviario per la messa in sicurezza idraulica e per la soppressione di n° 3 PPLL di Via Pianella a Budrio (BO), sulla linea Bologna-Portomaggiore</t>
  </si>
  <si>
    <t xml:space="preserve">Annullato e sostituito da C34J23000790003</t>
  </si>
  <si>
    <t xml:space="preserve">C34J23000790003</t>
  </si>
  <si>
    <t xml:space="preserve">Raddoppio della tratta Casalecchio-Vialunga della linea ferroviaria Casalecchio-Vignola con soppressione PL – Lotto 1</t>
  </si>
  <si>
    <t xml:space="preserve">C67H21001510001</t>
  </si>
  <si>
    <t xml:space="preserve">Rifacimento del piano del ferro della stazione della Stazione di Scandiano (RE) sulla linea Reggio Emilia-Sassuolo</t>
  </si>
  <si>
    <t xml:space="preserve">C81B21004960001</t>
  </si>
  <si>
    <t xml:space="preserve">Realizzazione di sottopasso ciclopedonale  e rifacimento piano del ferro della stazione di Guastalla (RE), sulla linea Parma-Suzzara</t>
  </si>
  <si>
    <t xml:space="preserve">C21B21003020001</t>
  </si>
  <si>
    <t xml:space="preserve">Realizzazione di CONTROL ROOM, e dei relativi impianti in loco, per la protezione dei passaggi a livello privati e per l’efficientamento della Safety &amp;Security delle stazioni e delle fermate</t>
  </si>
  <si>
    <t xml:space="preserve">C61B21002880001</t>
  </si>
  <si>
    <t xml:space="preserve">Rifacimento del ponte ferroviario sul Trigolaro della linea Suzzara-Ferrara </t>
  </si>
  <si>
    <t xml:space="preserve">TRASPORTO STRADALE</t>
  </si>
  <si>
    <t xml:space="preserve">D77H20002680001</t>
  </si>
  <si>
    <t xml:space="preserve">Strada Provinciale n. 587R di Cortemaggiore. Rettifica del tracciato fra le progressive km 4+200 e km 4+600</t>
  </si>
  <si>
    <t xml:space="preserve">D37H21001120003</t>
  </si>
  <si>
    <t xml:space="preserve">Strada Provinciale n. 588R dei Due Ponti. Lavori di miglioramento del tracciato esistente alla progressiva km 4+380 nel centro abitato di San Giuliano (Castelvetro Piacentino)</t>
  </si>
  <si>
    <t xml:space="preserve">D75F21000520008</t>
  </si>
  <si>
    <t xml:space="preserve">INTERVENTI DI ADEGUAMENTO E MESSA IN SICUREZZA DELLE BARRIERE DI STRADALI LUNGO LE STRADE PROVINCIALI - ZONA EST</t>
  </si>
  <si>
    <t xml:space="preserve">D25F21000300008</t>
  </si>
  <si>
    <t xml:space="preserve">INTERVENTI DI ADEGUAMENTO E MESSA IN SICUREZZA DELLE BARRIERE DI SICUREZZA STRADALI LUNGO LE STRADE PROVINCIALI - ZONA OVEST</t>
  </si>
  <si>
    <t xml:space="preserve">C27H21000780004</t>
  </si>
  <si>
    <t xml:space="preserve">MESSA IN SICUREZZA DELLA TANGENZIALE DI MONTECCHIO (S.P. 67)</t>
  </si>
  <si>
    <t xml:space="preserve">C11B18000610007</t>
  </si>
  <si>
    <t xml:space="preserve">COMPLETAMENTO DELLA CICLOPEDONALE LUNGO LA S.P. 63R TRA ZURCO E CADELBOSCO SOTTO </t>
  </si>
  <si>
    <t xml:space="preserve">C77H21000680004</t>
  </si>
  <si>
    <t xml:space="preserve">MESSA IN SICUREZZA DELLA S.P. 5 NEL TRATTO TRA IL CAVO FIUMA E L'INTERSEZIONE CON LA S.P. 2 IN COMUNE DI REGGIOLO</t>
  </si>
  <si>
    <t xml:space="preserve">G97H21001680005</t>
  </si>
  <si>
    <t xml:space="preserve">ULTERIORI LAVORI STRAORDINARI PER RIPRISTINI DELLE PAVIMENTAZIONI E DELLE PERTINENZE STRADALI SULLE STRADE PROVINCIALI DELL’AREA NORD</t>
  </si>
  <si>
    <t xml:space="preserve">G77H21000670005</t>
  </si>
  <si>
    <t xml:space="preserve">ULTERIORI LAVORI STRAORDINARI PER RIPRISTINI DELLE PAVIMENTAZIONI E DELLE PERTINENZE STRADALI SULLE STRADE PROVINCIALI DELL’AREA SUD</t>
  </si>
  <si>
    <t xml:space="preserve">C57H21000880003</t>
  </si>
  <si>
    <t xml:space="preserve">Opere di manutenzione straordinaria nella rete stradale di competenza</t>
  </si>
  <si>
    <t xml:space="preserve">J97H21000980002</t>
  </si>
  <si>
    <t xml:space="preserve">Manutenzione straordinaria tratti stradali comparto Alto Ferrarese</t>
  </si>
  <si>
    <t xml:space="preserve">J47H21001180002</t>
  </si>
  <si>
    <t xml:space="preserve">Manutenzione straordinaria tratti stradali comparto Basso Ferrarese</t>
  </si>
  <si>
    <t xml:space="preserve">J91B21000640002</t>
  </si>
  <si>
    <t xml:space="preserve">Installazione di nuove barriere stradali per la messa in sicurezza di tratti strade provinciali</t>
  </si>
  <si>
    <t xml:space="preserve">J97H21001030003</t>
  </si>
  <si>
    <t xml:space="preserve">INTERVENTI DI MANUTENZIONE STRAORDINARIA E RIQUALIFICAZIONE DELLA PIATTAFORMA STRADALE SP 610R NEL COMUNE DI CONSELICE</t>
  </si>
  <si>
    <t xml:space="preserve">G67H20002000003</t>
  </si>
  <si>
    <t xml:space="preserve">Realizzazione di una nuova rotatoria all'intersezione SS9 via Emilia SP 5 Santa Croce SP 65 Cesena Bertinoro</t>
  </si>
  <si>
    <t xml:space="preserve">E17H21001420005</t>
  </si>
  <si>
    <t xml:space="preserve">SP. 44 Ponterosso - stabilizzazione del versante in prossimità del km  1+750</t>
  </si>
  <si>
    <t xml:space="preserve">TRASPORTO AEREO</t>
  </si>
  <si>
    <t xml:space="preserve">J97H21001020008</t>
  </si>
  <si>
    <t xml:space="preserve">Adeguamento normativo Turnpad Testata 31 e RESA </t>
  </si>
  <si>
    <t xml:space="preserve">J97H21001040008</t>
  </si>
  <si>
    <t xml:space="preserve">Manutenzione straordinaria infrastrutture area di movimento</t>
  </si>
  <si>
    <t xml:space="preserve">C61E16000090007</t>
  </si>
  <si>
    <t xml:space="preserve">Elettrificazione della dorsale ferroviaria Sassuolo-(Reggio Emilia)-Guastalla: completamento elettrificazione linea Reggio Emilia-Sassuolo</t>
  </si>
  <si>
    <t xml:space="preserve">C76G20000710001</t>
  </si>
  <si>
    <t xml:space="preserve">Upgrade tecnologico con impianti multi-ACC linee regionali</t>
  </si>
  <si>
    <t xml:space="preserve">Accordo per la Coesione Governo - Regione Emilia Romagna
Allegato B1 - Piano finanziario di spesa dell’Accordo per annualità (solo quota FSC 21-27 ordinaria)</t>
  </si>
  <si>
    <t xml:space="preserve">Totale</t>
  </si>
  <si>
    <t xml:space="preserve">Assegnazione ordinaria FSC 21-27 </t>
  </si>
  <si>
    <t xml:space="preserve">Accordo per la Coesione Governo - Regione Emilia Romagna
Allegato B2 - Piano finanziario di spesa per singolo intervento (solo quota FSC 21-27 ordinaria)</t>
  </si>
  <si>
    <t xml:space="preserve">COSTO TOTALE </t>
  </si>
  <si>
    <t xml:space="preserve">POLO DI ALTA FORMAZIONE TECNICA</t>
  </si>
  <si>
    <r>
      <rPr>
        <sz val="11"/>
        <rFont val="Calibri"/>
        <family val="2"/>
        <charset val="1"/>
      </rPr>
      <t xml:space="preserve">01.02 STRUTTURE DI RICERCA</t>
    </r>
    <r>
      <rPr>
        <strike val="true"/>
        <sz val="11"/>
        <rFont val="Calibri"/>
        <family val="2"/>
        <charset val="1"/>
      </rPr>
      <t xml:space="preserve">  </t>
    </r>
  </si>
  <si>
    <t xml:space="preserve">.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</si>
</sst>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_-* #,##0.00_-;\-* #,##0.00_-;_-* \-??_-;_-@_-"/>
    <numFmt numFmtId="166" formatCode="_-* #,##0.00\ _€_-;\-* #,##0.00\ _€_-;_-* \-??\ _€_-;_-@_-"/>
    <numFmt numFmtId="167" formatCode="_-* #,##0.00&quot; €&quot;_-;\-* #,##0.00&quot; €&quot;_-;_-* \-??&quot; €&quot;_-;_-@_-"/>
    <numFmt numFmtId="168" formatCode="_-* #,##0_-;\-* #,##0_-;_-* \-??_-;_-@_-"/>
    <numFmt numFmtId="169" formatCode="#,##0"/>
    <numFmt numFmtId="170" formatCode="0"/>
    <numFmt numFmtId="171" formatCode="#,##0.00"/>
  </numFmts>
  <fonts count="19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Calibri"/>
      <family val="2"/>
      <charset val="1"/>
    </font>
    <font>
      <b val="true"/>
      <sz val="11"/>
      <color rgb="FF000000"/>
      <name val="Times New Roman"/>
      <family val="1"/>
      <charset val="1"/>
    </font>
    <font>
      <sz val="11"/>
      <color rgb="FF000000"/>
      <name val="Calibri Light"/>
      <family val="2"/>
      <charset val="1"/>
    </font>
    <font>
      <b val="true"/>
      <sz val="11"/>
      <color rgb="FF000000"/>
      <name val="Calibri Light"/>
      <family val="2"/>
      <charset val="1"/>
    </font>
    <font>
      <sz val="11"/>
      <color rgb="FF000000"/>
      <name val="Times New Roman"/>
      <family val="1"/>
      <charset val="1"/>
    </font>
    <font>
      <b val="true"/>
      <sz val="16"/>
      <name val="Calibri"/>
      <family val="2"/>
      <charset val="1"/>
    </font>
    <font>
      <b val="true"/>
      <sz val="11"/>
      <color rgb="FFFFFFFF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4"/>
      <color rgb="FF000000"/>
      <name val="Calibri"/>
      <family val="2"/>
      <charset val="1"/>
    </font>
    <font>
      <sz val="12"/>
      <color rgb="FF000000"/>
      <name val="Calibri Light"/>
      <family val="2"/>
      <charset val="1"/>
    </font>
    <font>
      <b val="true"/>
      <sz val="14"/>
      <name val="Calibri"/>
      <family val="2"/>
      <charset val="1"/>
    </font>
    <font>
      <b val="true"/>
      <sz val="11"/>
      <name val="Calibri"/>
      <family val="2"/>
      <charset val="1"/>
    </font>
    <font>
      <b val="true"/>
      <sz val="18"/>
      <name val="Calibri"/>
      <family val="2"/>
      <charset val="1"/>
    </font>
    <font>
      <sz val="12"/>
      <color rgb="FF000000"/>
      <name val="Calibri"/>
      <family val="2"/>
      <charset val="1"/>
    </font>
    <font>
      <strike val="true"/>
      <sz val="11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002060"/>
        <bgColor rgb="FF000080"/>
      </patternFill>
    </fill>
    <fill>
      <patternFill patternType="solid">
        <fgColor rgb="FFB4C7E7"/>
        <bgColor rgb="FFCCCCFF"/>
      </patternFill>
    </fill>
  </fills>
  <borders count="28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>
        <color rgb="FFFFFFFF"/>
      </left>
      <right style="thin">
        <color rgb="FFFFFFFF"/>
      </right>
      <top style="thin"/>
      <bottom style="thin">
        <color rgb="FFFFFFFF"/>
      </bottom>
      <diagonal/>
    </border>
    <border diagonalUp="false" diagonalDown="false"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 diagonalUp="false" diagonalDown="false">
      <left/>
      <right/>
      <top/>
      <bottom style="thin">
        <color rgb="FFFFFFFF"/>
      </bottom>
      <diagonal/>
    </border>
    <border diagonalUp="false" diagonalDown="false">
      <left/>
      <right/>
      <top style="thin">
        <color rgb="FFFFFFFF"/>
      </top>
      <bottom style="thin"/>
      <diagonal/>
    </border>
    <border diagonalUp="false" diagonalDown="false">
      <left/>
      <right style="thin">
        <color rgb="FFFFFFFF"/>
      </right>
      <top style="thin">
        <color rgb="FFFFFFFF"/>
      </top>
      <bottom style="thin"/>
      <diagonal/>
    </border>
    <border diagonalUp="false" diagonalDown="false">
      <left style="thin">
        <color rgb="FFFFFFFF"/>
      </left>
      <right style="thin">
        <color rgb="FFFFFFFF"/>
      </right>
      <top style="thin">
        <color rgb="FFFFFFFF"/>
      </top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 style="thin">
        <color rgb="FFFFFFFF"/>
      </top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>
        <color rgb="FFFFFFFF"/>
      </right>
      <top style="thin">
        <color rgb="FFFFFFFF"/>
      </top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</borders>
  <cellStyleXfs count="3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7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11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6" fillId="0" borderId="1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6" fillId="2" borderId="1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6" fillId="0" borderId="1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6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8" fontId="6" fillId="2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6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2" borderId="1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6" fillId="2" borderId="1" xfId="2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2" borderId="1" xfId="2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7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7" fillId="2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7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7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9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3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3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3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3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0" fillId="0" borderId="1" xfId="2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2" borderId="1" xfId="2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0" fillId="0" borderId="8" xfId="2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4" fillId="0" borderId="1" xfId="2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9" xfId="2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1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3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0" fillId="0" borderId="1" xfId="2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0" fillId="0" borderId="1" xfId="27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4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15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15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15" fillId="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0" fillId="2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0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true" indent="0" shrinkToFit="false"/>
      <protection locked="true" hidden="false"/>
    </xf>
    <xf numFmtId="171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3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9" xfId="22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1" fillId="0" borderId="9" xfId="22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1" fillId="2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11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11" fillId="2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11" fillId="2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11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1" fillId="2" borderId="18" xfId="22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1" fillId="2" borderId="9" xfId="22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2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0" fillId="0" borderId="9" xfId="2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1" fillId="2" borderId="9" xfId="2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0" fillId="2" borderId="9" xfId="2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0" fillId="2" borderId="9" xfId="22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1" fillId="2" borderId="1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0" fillId="2" borderId="18" xfId="22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2" borderId="18" xfId="22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2" borderId="2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11" fillId="2" borderId="2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11" fillId="2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1" fillId="2" borderId="2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1" fontId="11" fillId="2" borderId="2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11" fillId="2" borderId="2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11" fillId="2" borderId="2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11" fillId="2" borderId="2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11" fillId="2" borderId="2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11" fillId="2" borderId="2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71" fontId="1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11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9" fontId="11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</cellXfs>
  <cellStyles count="1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Migliaia 2" xfId="20"/>
    <cellStyle name="Migliaia 2 2" xfId="21"/>
    <cellStyle name="Migliaia 3" xfId="22"/>
    <cellStyle name="Migliaia 3 2" xfId="23"/>
    <cellStyle name="Migliaia 3 2 2" xfId="24"/>
    <cellStyle name="Migliaia 3 3" xfId="25"/>
    <cellStyle name="Migliaia 4" xfId="26"/>
    <cellStyle name="Migliaia 5" xfId="27"/>
    <cellStyle name="Normale 2" xfId="28"/>
    <cellStyle name="Normale 2 2" xfId="29"/>
    <cellStyle name="Valuta 2" xfId="30"/>
    <cellStyle name="Valuta 2 2" xfId="31"/>
  </cellStyles>
  <dxfs count="4">
    <dxf>
      <fill>
        <patternFill patternType="solid">
          <fgColor rgb="FF002060"/>
        </patternFill>
      </fill>
    </dxf>
    <dxf>
      <fill>
        <patternFill patternType="solid">
          <fgColor rgb="00FFFFFF"/>
        </patternFill>
      </fill>
    </dxf>
    <dxf>
      <fill>
        <patternFill patternType="solid">
          <fgColor rgb="FF3D3D3D"/>
          <bgColor rgb="FFFFFFFF"/>
        </patternFill>
      </fill>
    </dxf>
    <dxf>
      <fill>
        <patternFill patternType="solid">
          <fgColor rgb="FFFFFFFF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E7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2060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3:I17"/>
  <sheetViews>
    <sheetView showFormulas="false" showGridLines="true" showRowColHeaders="true" showZeros="true" rightToLeft="false" tabSelected="false" showOutlineSymbols="true" defaultGridColor="true" view="normal" topLeftCell="A1" colorId="64" zoomScale="45" zoomScaleNormal="45" zoomScalePageLayoutView="100" workbookViewId="0">
      <selection pane="topLeft" activeCell="I7" activeCellId="0" sqref="I7"/>
    </sheetView>
  </sheetViews>
  <sheetFormatPr defaultColWidth="8.54296875" defaultRowHeight="14.25" zeroHeight="false" outlineLevelRow="0" outlineLevelCol="0"/>
  <cols>
    <col collapsed="false" customWidth="true" hidden="false" outlineLevel="0" max="1" min="1" style="0" width="7"/>
    <col collapsed="false" customWidth="true" hidden="false" outlineLevel="0" max="2" min="2" style="0" width="25"/>
    <col collapsed="false" customWidth="true" hidden="true" outlineLevel="0" max="3" min="3" style="0" width="23.45"/>
    <col collapsed="false" customWidth="true" hidden="true" outlineLevel="0" max="4" min="4" style="0" width="22"/>
    <col collapsed="false" customWidth="true" hidden="false" outlineLevel="0" max="5" min="5" style="0" width="26"/>
    <col collapsed="false" customWidth="true" hidden="false" outlineLevel="0" max="6" min="6" style="0" width="22"/>
    <col collapsed="false" customWidth="true" hidden="false" outlineLevel="0" max="7" min="7" style="0" width="20.44"/>
    <col collapsed="false" customWidth="true" hidden="false" outlineLevel="0" max="8" min="8" style="0" width="21.33"/>
    <col collapsed="false" customWidth="true" hidden="false" outlineLevel="0" max="9" min="9" style="0" width="16.44"/>
  </cols>
  <sheetData>
    <row r="3" customFormat="false" ht="14.25" hidden="false" customHeight="true" outlineLevel="0" collapsed="false">
      <c r="B3" s="1" t="s">
        <v>0</v>
      </c>
      <c r="C3" s="2" t="s">
        <v>1</v>
      </c>
      <c r="D3" s="2"/>
      <c r="E3" s="2"/>
      <c r="F3" s="2" t="s">
        <v>2</v>
      </c>
      <c r="G3" s="2"/>
      <c r="H3" s="1" t="s">
        <v>3</v>
      </c>
      <c r="I3" s="1" t="s">
        <v>4</v>
      </c>
    </row>
    <row r="4" customFormat="false" ht="19.5" hidden="false" customHeight="true" outlineLevel="0" collapsed="false">
      <c r="B4" s="1"/>
      <c r="C4" s="1" t="s">
        <v>5</v>
      </c>
      <c r="D4" s="1" t="s">
        <v>6</v>
      </c>
      <c r="E4" s="3" t="s">
        <v>7</v>
      </c>
      <c r="F4" s="1" t="s">
        <v>8</v>
      </c>
      <c r="G4" s="1" t="s">
        <v>9</v>
      </c>
      <c r="H4" s="1"/>
      <c r="I4" s="1"/>
    </row>
    <row r="5" customFormat="false" ht="26.25" hidden="false" customHeight="true" outlineLevel="0" collapsed="false">
      <c r="B5" s="1"/>
      <c r="C5" s="1"/>
      <c r="D5" s="1"/>
      <c r="E5" s="3"/>
      <c r="F5" s="1"/>
      <c r="G5" s="1"/>
      <c r="H5" s="1"/>
      <c r="I5" s="1"/>
    </row>
    <row r="6" customFormat="false" ht="14.25" hidden="false" customHeight="false" outlineLevel="0" collapsed="false">
      <c r="B6" s="4" t="s">
        <v>10</v>
      </c>
      <c r="C6" s="5" t="n">
        <v>4000000</v>
      </c>
      <c r="D6" s="6"/>
      <c r="E6" s="7" t="n">
        <f aca="false">SUM(C6:D6)</f>
        <v>4000000</v>
      </c>
      <c r="F6" s="8" t="n">
        <v>16000000</v>
      </c>
      <c r="G6" s="8" t="n">
        <v>16000000</v>
      </c>
      <c r="H6" s="8" t="n">
        <f aca="false">SUM(G6,E6)</f>
        <v>20000000</v>
      </c>
      <c r="I6" s="9" t="n">
        <v>1</v>
      </c>
    </row>
    <row r="7" customFormat="false" ht="14.25" hidden="false" customHeight="false" outlineLevel="0" collapsed="false">
      <c r="B7" s="10" t="s">
        <v>11</v>
      </c>
      <c r="C7" s="5" t="n">
        <v>27000000</v>
      </c>
      <c r="D7" s="5" t="n">
        <v>37105042.624</v>
      </c>
      <c r="E7" s="7" t="n">
        <f aca="false">SUM(C7:D7)</f>
        <v>64105042.624</v>
      </c>
      <c r="F7" s="11" t="n">
        <v>0</v>
      </c>
      <c r="G7" s="11" t="n">
        <v>0</v>
      </c>
      <c r="H7" s="7" t="n">
        <f aca="false">SUM(G7,E7)</f>
        <v>64105042.624</v>
      </c>
      <c r="I7" s="12" t="n">
        <v>55</v>
      </c>
    </row>
    <row r="8" customFormat="false" ht="14.25" hidden="false" customHeight="false" outlineLevel="0" collapsed="false">
      <c r="B8" s="10" t="s">
        <v>12</v>
      </c>
      <c r="C8" s="5" t="n">
        <v>157000000</v>
      </c>
      <c r="D8" s="5" t="n">
        <v>67594957.376</v>
      </c>
      <c r="E8" s="7" t="n">
        <v>222594957.376</v>
      </c>
      <c r="F8" s="11" t="n">
        <v>27085945.53</v>
      </c>
      <c r="G8" s="11" t="n">
        <v>27085945.53</v>
      </c>
      <c r="H8" s="7" t="n">
        <f aca="false">E8+G8</f>
        <v>249680902.906</v>
      </c>
      <c r="I8" s="12" t="n">
        <v>28</v>
      </c>
    </row>
    <row r="9" customFormat="false" ht="14.25" hidden="false" customHeight="false" outlineLevel="0" collapsed="false">
      <c r="B9" s="13" t="s">
        <v>13</v>
      </c>
      <c r="C9" s="5" t="n">
        <v>70000000</v>
      </c>
      <c r="D9" s="5"/>
      <c r="E9" s="7" t="n">
        <v>70000000</v>
      </c>
      <c r="F9" s="11" t="n">
        <v>18350000</v>
      </c>
      <c r="G9" s="11" t="n">
        <v>18350000</v>
      </c>
      <c r="H9" s="7" t="n">
        <f aca="false">SUM(E9,G9)</f>
        <v>88350000</v>
      </c>
      <c r="I9" s="12" t="n">
        <v>3</v>
      </c>
    </row>
    <row r="10" customFormat="false" ht="14.25" hidden="false" customHeight="false" outlineLevel="0" collapsed="false">
      <c r="B10" s="13" t="s">
        <v>14</v>
      </c>
      <c r="C10" s="5" t="n">
        <v>18000000</v>
      </c>
      <c r="D10" s="14" t="n">
        <v>3000000</v>
      </c>
      <c r="E10" s="7" t="n">
        <v>21000000</v>
      </c>
      <c r="F10" s="7" t="n">
        <v>2000000</v>
      </c>
      <c r="G10" s="7" t="n">
        <v>2000000</v>
      </c>
      <c r="H10" s="7" t="n">
        <f aca="false">SUM(E10,G10)</f>
        <v>23000000</v>
      </c>
      <c r="I10" s="12" t="n">
        <v>2</v>
      </c>
    </row>
    <row r="11" customFormat="false" ht="14.25" hidden="false" customHeight="false" outlineLevel="0" collapsed="false">
      <c r="B11" s="10" t="s">
        <v>15</v>
      </c>
      <c r="C11" s="5" t="n">
        <v>18000000</v>
      </c>
      <c r="D11" s="14"/>
      <c r="E11" s="7" t="n">
        <f aca="false">SUM(C11:D11)</f>
        <v>18000000</v>
      </c>
      <c r="F11" s="11" t="n">
        <v>8000000</v>
      </c>
      <c r="G11" s="11" t="n">
        <v>8000000</v>
      </c>
      <c r="H11" s="7" t="n">
        <f aca="false">SUM(E11,G11)</f>
        <v>26000000</v>
      </c>
      <c r="I11" s="12" t="n">
        <v>2</v>
      </c>
    </row>
    <row r="12" customFormat="false" ht="14.25" hidden="false" customHeight="false" outlineLevel="0" collapsed="false">
      <c r="B12" s="10" t="s">
        <v>16</v>
      </c>
      <c r="C12" s="15" t="n">
        <v>2261739</v>
      </c>
      <c r="D12" s="5"/>
      <c r="E12" s="16" t="n">
        <v>4261739</v>
      </c>
      <c r="F12" s="8"/>
      <c r="G12" s="17" t="n">
        <v>0</v>
      </c>
      <c r="H12" s="7" t="n">
        <f aca="false">SUM(E12,G12)</f>
        <v>4261739</v>
      </c>
      <c r="I12" s="12" t="n">
        <v>1</v>
      </c>
    </row>
    <row r="13" customFormat="false" ht="28.5" hidden="false" customHeight="false" outlineLevel="0" collapsed="false">
      <c r="B13" s="18" t="s">
        <v>17</v>
      </c>
      <c r="C13" s="19" t="n">
        <f aca="false">SUM(C6:C12)</f>
        <v>296261739</v>
      </c>
      <c r="D13" s="19" t="n">
        <f aca="false">SUM(D6:D12)</f>
        <v>107700000</v>
      </c>
      <c r="E13" s="20" t="n">
        <f aca="false">SUM(E6:E12)</f>
        <v>403961739</v>
      </c>
      <c r="F13" s="21" t="n">
        <f aca="false">SUM(F6:F12)</f>
        <v>71435945.53</v>
      </c>
      <c r="G13" s="21" t="n">
        <f aca="false">SUM(G6:G12)</f>
        <v>71435945.53</v>
      </c>
      <c r="H13" s="21" t="n">
        <f aca="false">SUM(H6:H12)</f>
        <v>475397684.53</v>
      </c>
      <c r="I13" s="22"/>
    </row>
    <row r="14" customFormat="false" ht="28.5" hidden="false" customHeight="false" outlineLevel="0" collapsed="false">
      <c r="B14" s="10" t="s">
        <v>18</v>
      </c>
      <c r="C14" s="5" t="n">
        <v>184358635</v>
      </c>
      <c r="D14" s="10"/>
      <c r="E14" s="7" t="n">
        <v>184358635</v>
      </c>
      <c r="F14" s="12"/>
      <c r="G14" s="12"/>
      <c r="H14" s="12"/>
      <c r="I14" s="12"/>
    </row>
    <row r="15" customFormat="false" ht="28.5" hidden="false" customHeight="false" outlineLevel="0" collapsed="false">
      <c r="B15" s="18" t="s">
        <v>19</v>
      </c>
      <c r="C15" s="19" t="n">
        <v>480620374</v>
      </c>
      <c r="D15" s="19" t="n">
        <v>107700000</v>
      </c>
      <c r="E15" s="20" t="n">
        <v>588320374</v>
      </c>
      <c r="F15" s="12"/>
      <c r="G15" s="12"/>
      <c r="H15" s="12"/>
      <c r="I15" s="12"/>
    </row>
    <row r="16" customFormat="false" ht="14.25" hidden="false" customHeight="false" outlineLevel="0" collapsed="false">
      <c r="B16" s="23"/>
      <c r="C16" s="23"/>
      <c r="D16" s="23"/>
      <c r="E16" s="23"/>
      <c r="F16" s="23"/>
      <c r="G16" s="23"/>
      <c r="H16" s="23"/>
      <c r="I16" s="23"/>
    </row>
    <row r="17" customFormat="false" ht="14.25" hidden="false" customHeight="true" outlineLevel="0" collapsed="false">
      <c r="B17" s="24" t="s">
        <v>20</v>
      </c>
      <c r="C17" s="24"/>
      <c r="D17" s="24"/>
      <c r="E17" s="24"/>
      <c r="F17" s="24"/>
      <c r="G17" s="24"/>
      <c r="H17" s="24"/>
      <c r="I17" s="24"/>
    </row>
  </sheetData>
  <mergeCells count="12">
    <mergeCell ref="B3:B5"/>
    <mergeCell ref="C3:E3"/>
    <mergeCell ref="F3:G3"/>
    <mergeCell ref="H3:H5"/>
    <mergeCell ref="I3:I5"/>
    <mergeCell ref="C4:C5"/>
    <mergeCell ref="D4:D5"/>
    <mergeCell ref="E4:E5"/>
    <mergeCell ref="F4:F5"/>
    <mergeCell ref="G4:G5"/>
    <mergeCell ref="F14:I15"/>
    <mergeCell ref="B17:I17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O38"/>
  <sheetViews>
    <sheetView showFormulas="false" showGridLines="true" showRowColHeaders="true" showZeros="true" rightToLeft="false" tabSelected="false" showOutlineSymbols="true" defaultGridColor="true" view="normal" topLeftCell="A1" colorId="64" zoomScale="45" zoomScaleNormal="45" zoomScalePageLayoutView="100" workbookViewId="0">
      <selection pane="topLeft" activeCell="A2" activeCellId="0" sqref="A2"/>
    </sheetView>
  </sheetViews>
  <sheetFormatPr defaultColWidth="8.54296875" defaultRowHeight="14.25" zeroHeight="false" outlineLevelRow="0" outlineLevelCol="0"/>
  <cols>
    <col collapsed="false" customWidth="true" hidden="false" outlineLevel="0" max="1" min="1" style="0" width="19.55"/>
    <col collapsed="false" customWidth="true" hidden="false" outlineLevel="0" max="2" min="2" style="0" width="38.44"/>
    <col collapsed="false" customWidth="true" hidden="false" outlineLevel="0" max="3" min="3" style="0" width="19.44"/>
    <col collapsed="false" customWidth="true" hidden="false" outlineLevel="0" max="4" min="4" style="0" width="44.55"/>
    <col collapsed="false" customWidth="true" hidden="false" outlineLevel="0" max="5" min="5" style="0" width="24.45"/>
    <col collapsed="false" customWidth="true" hidden="false" outlineLevel="0" max="6" min="6" style="0" width="44.33"/>
    <col collapsed="false" customWidth="true" hidden="false" outlineLevel="0" max="7" min="7" style="0" width="23"/>
    <col collapsed="false" customWidth="true" hidden="false" outlineLevel="0" max="8" min="8" style="0" width="23.45"/>
    <col collapsed="false" customWidth="true" hidden="false" outlineLevel="0" max="9" min="9" style="0" width="21.44"/>
    <col collapsed="false" customWidth="true" hidden="false" outlineLevel="0" max="10" min="10" style="0" width="20.55"/>
    <col collapsed="false" customWidth="true" hidden="false" outlineLevel="0" max="12" min="11" style="0" width="20.44"/>
    <col collapsed="false" customWidth="true" hidden="false" outlineLevel="0" max="13" min="13" style="0" width="20.55"/>
    <col collapsed="false" customWidth="true" hidden="false" outlineLevel="0" max="14" min="14" style="0" width="22.11"/>
    <col collapsed="false" customWidth="true" hidden="false" outlineLevel="0" max="15" min="15" style="0" width="20.89"/>
  </cols>
  <sheetData>
    <row r="1" customFormat="false" ht="57.75" hidden="false" customHeight="true" outlineLevel="0" collapsed="false">
      <c r="A1" s="25" t="s">
        <v>21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</row>
    <row r="2" customFormat="false" ht="15" hidden="false" customHeight="true" outlineLevel="0" collapsed="false">
      <c r="A2" s="26"/>
      <c r="B2" s="26"/>
      <c r="C2" s="26"/>
      <c r="D2" s="26"/>
      <c r="E2" s="26"/>
      <c r="F2" s="26"/>
      <c r="G2" s="26"/>
      <c r="H2" s="26"/>
      <c r="I2" s="27"/>
      <c r="J2" s="28"/>
      <c r="K2" s="28"/>
      <c r="L2" s="28"/>
      <c r="M2" s="28"/>
      <c r="N2" s="28"/>
      <c r="O2" s="28"/>
    </row>
    <row r="3" customFormat="false" ht="42.75" hidden="false" customHeight="true" outlineLevel="0" collapsed="false">
      <c r="A3" s="26" t="s">
        <v>22</v>
      </c>
      <c r="B3" s="26" t="s">
        <v>23</v>
      </c>
      <c r="C3" s="26" t="s">
        <v>24</v>
      </c>
      <c r="D3" s="26" t="s">
        <v>25</v>
      </c>
      <c r="E3" s="26" t="s">
        <v>26</v>
      </c>
      <c r="F3" s="26" t="s">
        <v>27</v>
      </c>
      <c r="G3" s="26" t="s">
        <v>28</v>
      </c>
      <c r="H3" s="26" t="s">
        <v>29</v>
      </c>
      <c r="I3" s="27" t="s">
        <v>30</v>
      </c>
      <c r="J3" s="29" t="s">
        <v>31</v>
      </c>
      <c r="K3" s="29" t="s">
        <v>32</v>
      </c>
      <c r="L3" s="29" t="s">
        <v>33</v>
      </c>
      <c r="M3" s="29" t="s">
        <v>34</v>
      </c>
      <c r="N3" s="29" t="s">
        <v>35</v>
      </c>
      <c r="O3" s="29" t="s">
        <v>36</v>
      </c>
    </row>
    <row r="4" customFormat="false" ht="57" hidden="false" customHeight="false" outlineLevel="0" collapsed="false">
      <c r="A4" s="30" t="s">
        <v>37</v>
      </c>
      <c r="B4" s="31" t="s">
        <v>38</v>
      </c>
      <c r="C4" s="31" t="s">
        <v>39</v>
      </c>
      <c r="D4" s="31" t="s">
        <v>40</v>
      </c>
      <c r="E4" s="31" t="s">
        <v>41</v>
      </c>
      <c r="F4" s="31" t="s">
        <v>42</v>
      </c>
      <c r="G4" s="32" t="n">
        <v>1500000</v>
      </c>
      <c r="H4" s="32" t="n">
        <v>1500000</v>
      </c>
      <c r="I4" s="32" t="n">
        <v>0</v>
      </c>
      <c r="J4" s="30" t="s">
        <v>43</v>
      </c>
      <c r="K4" s="30" t="s">
        <v>43</v>
      </c>
      <c r="L4" s="30" t="s">
        <v>44</v>
      </c>
      <c r="M4" s="30" t="s">
        <v>44</v>
      </c>
      <c r="N4" s="30" t="s">
        <v>45</v>
      </c>
      <c r="O4" s="30" t="s">
        <v>46</v>
      </c>
    </row>
    <row r="5" customFormat="false" ht="57" hidden="false" customHeight="false" outlineLevel="0" collapsed="false">
      <c r="A5" s="30" t="s">
        <v>47</v>
      </c>
      <c r="B5" s="31" t="s">
        <v>48</v>
      </c>
      <c r="C5" s="31" t="s">
        <v>39</v>
      </c>
      <c r="D5" s="31" t="s">
        <v>40</v>
      </c>
      <c r="E5" s="31" t="s">
        <v>49</v>
      </c>
      <c r="F5" s="31" t="s">
        <v>50</v>
      </c>
      <c r="G5" s="32" t="n">
        <v>1000000</v>
      </c>
      <c r="H5" s="32" t="n">
        <v>1000000</v>
      </c>
      <c r="I5" s="32" t="n">
        <v>0</v>
      </c>
      <c r="J5" s="30" t="s">
        <v>43</v>
      </c>
      <c r="K5" s="30" t="s">
        <v>43</v>
      </c>
      <c r="L5" s="30" t="s">
        <v>44</v>
      </c>
      <c r="M5" s="30" t="s">
        <v>44</v>
      </c>
      <c r="N5" s="30" t="s">
        <v>45</v>
      </c>
      <c r="O5" s="30" t="s">
        <v>46</v>
      </c>
    </row>
    <row r="6" customFormat="false" ht="57" hidden="false" customHeight="false" outlineLevel="0" collapsed="false">
      <c r="A6" s="30" t="s">
        <v>51</v>
      </c>
      <c r="B6" s="31" t="s">
        <v>48</v>
      </c>
      <c r="C6" s="31" t="s">
        <v>39</v>
      </c>
      <c r="D6" s="31" t="s">
        <v>40</v>
      </c>
      <c r="E6" s="31" t="s">
        <v>52</v>
      </c>
      <c r="F6" s="31" t="s">
        <v>53</v>
      </c>
      <c r="G6" s="32" t="n">
        <v>1000000</v>
      </c>
      <c r="H6" s="32" t="n">
        <v>1000000</v>
      </c>
      <c r="I6" s="32" t="n">
        <v>0</v>
      </c>
      <c r="J6" s="30" t="s">
        <v>43</v>
      </c>
      <c r="K6" s="30" t="s">
        <v>43</v>
      </c>
      <c r="L6" s="30" t="s">
        <v>44</v>
      </c>
      <c r="M6" s="30" t="s">
        <v>44</v>
      </c>
      <c r="N6" s="30" t="s">
        <v>45</v>
      </c>
      <c r="O6" s="30" t="s">
        <v>46</v>
      </c>
    </row>
    <row r="7" customFormat="false" ht="57" hidden="false" customHeight="false" outlineLevel="0" collapsed="false">
      <c r="A7" s="30" t="s">
        <v>54</v>
      </c>
      <c r="B7" s="31" t="s">
        <v>48</v>
      </c>
      <c r="C7" s="31" t="s">
        <v>39</v>
      </c>
      <c r="D7" s="31" t="s">
        <v>40</v>
      </c>
      <c r="E7" s="31" t="s">
        <v>55</v>
      </c>
      <c r="F7" s="31" t="s">
        <v>56</v>
      </c>
      <c r="G7" s="32" t="n">
        <v>1000000</v>
      </c>
      <c r="H7" s="32" t="n">
        <v>1000000</v>
      </c>
      <c r="I7" s="32" t="n">
        <v>0</v>
      </c>
      <c r="J7" s="30" t="s">
        <v>43</v>
      </c>
      <c r="K7" s="30" t="s">
        <v>43</v>
      </c>
      <c r="L7" s="30" t="s">
        <v>44</v>
      </c>
      <c r="M7" s="30" t="s">
        <v>44</v>
      </c>
      <c r="N7" s="30" t="s">
        <v>45</v>
      </c>
      <c r="O7" s="30" t="s">
        <v>46</v>
      </c>
    </row>
    <row r="8" customFormat="false" ht="57" hidden="false" customHeight="false" outlineLevel="0" collapsed="false">
      <c r="A8" s="30" t="s">
        <v>57</v>
      </c>
      <c r="B8" s="31" t="s">
        <v>58</v>
      </c>
      <c r="C8" s="31" t="s">
        <v>39</v>
      </c>
      <c r="D8" s="31" t="s">
        <v>40</v>
      </c>
      <c r="E8" s="31" t="s">
        <v>59</v>
      </c>
      <c r="F8" s="31" t="s">
        <v>60</v>
      </c>
      <c r="G8" s="32" t="n">
        <v>3000000</v>
      </c>
      <c r="H8" s="32" t="n">
        <v>3000000</v>
      </c>
      <c r="I8" s="32" t="n">
        <v>0</v>
      </c>
      <c r="J8" s="30" t="s">
        <v>44</v>
      </c>
      <c r="K8" s="30" t="s">
        <v>44</v>
      </c>
      <c r="L8" s="30" t="s">
        <v>45</v>
      </c>
      <c r="M8" s="30" t="s">
        <v>61</v>
      </c>
      <c r="N8" s="30" t="s">
        <v>61</v>
      </c>
      <c r="O8" s="30" t="s">
        <v>46</v>
      </c>
    </row>
    <row r="9" customFormat="false" ht="57" hidden="false" customHeight="false" outlineLevel="0" collapsed="false">
      <c r="A9" s="30" t="s">
        <v>62</v>
      </c>
      <c r="B9" s="31" t="s">
        <v>38</v>
      </c>
      <c r="C9" s="31" t="s">
        <v>39</v>
      </c>
      <c r="D9" s="31" t="s">
        <v>40</v>
      </c>
      <c r="E9" s="31" t="s">
        <v>63</v>
      </c>
      <c r="F9" s="31" t="s">
        <v>64</v>
      </c>
      <c r="G9" s="32" t="n">
        <v>1500000</v>
      </c>
      <c r="H9" s="32" t="n">
        <v>1500000</v>
      </c>
      <c r="I9" s="32" t="n">
        <v>0</v>
      </c>
      <c r="J9" s="30" t="s">
        <v>43</v>
      </c>
      <c r="K9" s="30" t="s">
        <v>43</v>
      </c>
      <c r="L9" s="30" t="s">
        <v>44</v>
      </c>
      <c r="M9" s="30" t="s">
        <v>44</v>
      </c>
      <c r="N9" s="30" t="s">
        <v>45</v>
      </c>
      <c r="O9" s="30" t="s">
        <v>46</v>
      </c>
    </row>
    <row r="10" customFormat="false" ht="57" hidden="false" customHeight="false" outlineLevel="0" collapsed="false">
      <c r="A10" s="30" t="s">
        <v>65</v>
      </c>
      <c r="B10" s="31" t="s">
        <v>66</v>
      </c>
      <c r="C10" s="31" t="s">
        <v>39</v>
      </c>
      <c r="D10" s="31" t="s">
        <v>40</v>
      </c>
      <c r="E10" s="31" t="s">
        <v>67</v>
      </c>
      <c r="F10" s="31" t="s">
        <v>68</v>
      </c>
      <c r="G10" s="32" t="n">
        <v>600000</v>
      </c>
      <c r="H10" s="32" t="n">
        <v>600000</v>
      </c>
      <c r="I10" s="32" t="n">
        <v>0</v>
      </c>
      <c r="J10" s="30" t="s">
        <v>43</v>
      </c>
      <c r="K10" s="30" t="s">
        <v>43</v>
      </c>
      <c r="L10" s="30" t="s">
        <v>44</v>
      </c>
      <c r="M10" s="30" t="s">
        <v>45</v>
      </c>
      <c r="N10" s="30" t="s">
        <v>44</v>
      </c>
      <c r="O10" s="30" t="s">
        <v>46</v>
      </c>
    </row>
    <row r="11" customFormat="false" ht="57" hidden="false" customHeight="false" outlineLevel="0" collapsed="false">
      <c r="A11" s="30" t="s">
        <v>69</v>
      </c>
      <c r="B11" s="31" t="s">
        <v>66</v>
      </c>
      <c r="C11" s="31" t="s">
        <v>39</v>
      </c>
      <c r="D11" s="31" t="s">
        <v>40</v>
      </c>
      <c r="E11" s="31" t="s">
        <v>70</v>
      </c>
      <c r="F11" s="31" t="s">
        <v>71</v>
      </c>
      <c r="G11" s="32" t="n">
        <v>1200000</v>
      </c>
      <c r="H11" s="32" t="n">
        <v>1200000</v>
      </c>
      <c r="I11" s="32" t="n">
        <v>0</v>
      </c>
      <c r="J11" s="30" t="s">
        <v>43</v>
      </c>
      <c r="K11" s="30" t="s">
        <v>43</v>
      </c>
      <c r="L11" s="30" t="s">
        <v>44</v>
      </c>
      <c r="M11" s="30" t="s">
        <v>45</v>
      </c>
      <c r="N11" s="30" t="s">
        <v>44</v>
      </c>
      <c r="O11" s="30" t="s">
        <v>46</v>
      </c>
    </row>
    <row r="12" customFormat="false" ht="57" hidden="false" customHeight="false" outlineLevel="0" collapsed="false">
      <c r="A12" s="30" t="s">
        <v>72</v>
      </c>
      <c r="B12" s="31" t="s">
        <v>66</v>
      </c>
      <c r="C12" s="31" t="s">
        <v>39</v>
      </c>
      <c r="D12" s="31" t="s">
        <v>40</v>
      </c>
      <c r="E12" s="31" t="s">
        <v>73</v>
      </c>
      <c r="F12" s="31" t="s">
        <v>74</v>
      </c>
      <c r="G12" s="32" t="n">
        <v>1200000</v>
      </c>
      <c r="H12" s="32" t="n">
        <v>1200000</v>
      </c>
      <c r="I12" s="32" t="n">
        <v>0</v>
      </c>
      <c r="J12" s="30" t="s">
        <v>43</v>
      </c>
      <c r="K12" s="30" t="s">
        <v>43</v>
      </c>
      <c r="L12" s="30" t="s">
        <v>44</v>
      </c>
      <c r="M12" s="30" t="s">
        <v>45</v>
      </c>
      <c r="N12" s="30" t="s">
        <v>44</v>
      </c>
      <c r="O12" s="30" t="s">
        <v>46</v>
      </c>
    </row>
    <row r="13" customFormat="false" ht="57" hidden="false" customHeight="false" outlineLevel="0" collapsed="false">
      <c r="A13" s="30" t="s">
        <v>75</v>
      </c>
      <c r="B13" s="31" t="s">
        <v>76</v>
      </c>
      <c r="C13" s="31" t="s">
        <v>39</v>
      </c>
      <c r="D13" s="31" t="s">
        <v>40</v>
      </c>
      <c r="E13" s="31" t="s">
        <v>77</v>
      </c>
      <c r="F13" s="31" t="s">
        <v>78</v>
      </c>
      <c r="G13" s="32" t="n">
        <v>1000000</v>
      </c>
      <c r="H13" s="32" t="n">
        <v>1000000</v>
      </c>
      <c r="I13" s="32" t="n">
        <v>0</v>
      </c>
      <c r="J13" s="30" t="s">
        <v>43</v>
      </c>
      <c r="K13" s="30" t="s">
        <v>43</v>
      </c>
      <c r="L13" s="30" t="s">
        <v>44</v>
      </c>
      <c r="M13" s="30" t="s">
        <v>45</v>
      </c>
      <c r="N13" s="30" t="s">
        <v>45</v>
      </c>
      <c r="O13" s="30" t="s">
        <v>79</v>
      </c>
    </row>
    <row r="14" customFormat="false" ht="57" hidden="false" customHeight="false" outlineLevel="0" collapsed="false">
      <c r="A14" s="30" t="s">
        <v>80</v>
      </c>
      <c r="B14" s="31" t="s">
        <v>76</v>
      </c>
      <c r="C14" s="31" t="s">
        <v>39</v>
      </c>
      <c r="D14" s="31" t="s">
        <v>40</v>
      </c>
      <c r="E14" s="31" t="s">
        <v>81</v>
      </c>
      <c r="F14" s="31" t="s">
        <v>82</v>
      </c>
      <c r="G14" s="32" t="n">
        <v>1000000</v>
      </c>
      <c r="H14" s="32" t="n">
        <v>1000000</v>
      </c>
      <c r="I14" s="32" t="n">
        <v>0</v>
      </c>
      <c r="J14" s="30" t="s">
        <v>43</v>
      </c>
      <c r="K14" s="30" t="s">
        <v>43</v>
      </c>
      <c r="L14" s="30" t="s">
        <v>44</v>
      </c>
      <c r="M14" s="30" t="s">
        <v>45</v>
      </c>
      <c r="N14" s="30" t="s">
        <v>61</v>
      </c>
      <c r="O14" s="30" t="s">
        <v>46</v>
      </c>
    </row>
    <row r="15" customFormat="false" ht="57" hidden="false" customHeight="false" outlineLevel="0" collapsed="false">
      <c r="A15" s="30" t="s">
        <v>83</v>
      </c>
      <c r="B15" s="31" t="s">
        <v>76</v>
      </c>
      <c r="C15" s="31" t="s">
        <v>39</v>
      </c>
      <c r="D15" s="31" t="s">
        <v>40</v>
      </c>
      <c r="E15" s="31" t="s">
        <v>84</v>
      </c>
      <c r="F15" s="31" t="s">
        <v>85</v>
      </c>
      <c r="G15" s="32" t="n">
        <v>1000000</v>
      </c>
      <c r="H15" s="32" t="n">
        <v>1000000</v>
      </c>
      <c r="I15" s="32" t="n">
        <v>0</v>
      </c>
      <c r="J15" s="30" t="s">
        <v>43</v>
      </c>
      <c r="K15" s="30" t="s">
        <v>43</v>
      </c>
      <c r="L15" s="30" t="s">
        <v>44</v>
      </c>
      <c r="M15" s="30" t="s">
        <v>45</v>
      </c>
      <c r="N15" s="30" t="s">
        <v>61</v>
      </c>
      <c r="O15" s="30" t="s">
        <v>46</v>
      </c>
    </row>
    <row r="16" customFormat="false" ht="57" hidden="false" customHeight="false" outlineLevel="0" collapsed="false">
      <c r="A16" s="30" t="s">
        <v>86</v>
      </c>
      <c r="B16" s="31" t="s">
        <v>87</v>
      </c>
      <c r="C16" s="31" t="s">
        <v>39</v>
      </c>
      <c r="D16" s="31" t="s">
        <v>40</v>
      </c>
      <c r="E16" s="31" t="s">
        <v>88</v>
      </c>
      <c r="F16" s="31" t="s">
        <v>89</v>
      </c>
      <c r="G16" s="32" t="n">
        <v>3000000</v>
      </c>
      <c r="H16" s="32" t="n">
        <v>3000000</v>
      </c>
      <c r="I16" s="32" t="n">
        <v>0</v>
      </c>
      <c r="J16" s="30" t="s">
        <v>44</v>
      </c>
      <c r="K16" s="30" t="s">
        <v>44</v>
      </c>
      <c r="L16" s="30" t="s">
        <v>45</v>
      </c>
      <c r="M16" s="30" t="s">
        <v>79</v>
      </c>
      <c r="N16" s="30" t="s">
        <v>79</v>
      </c>
      <c r="O16" s="30" t="s">
        <v>46</v>
      </c>
    </row>
    <row r="17" customFormat="false" ht="57" hidden="false" customHeight="false" outlineLevel="0" collapsed="false">
      <c r="A17" s="30" t="s">
        <v>90</v>
      </c>
      <c r="B17" s="31" t="s">
        <v>91</v>
      </c>
      <c r="C17" s="31" t="s">
        <v>39</v>
      </c>
      <c r="D17" s="31" t="s">
        <v>40</v>
      </c>
      <c r="E17" s="31" t="s">
        <v>92</v>
      </c>
      <c r="F17" s="31" t="s">
        <v>93</v>
      </c>
      <c r="G17" s="32" t="n">
        <v>1000000</v>
      </c>
      <c r="H17" s="32" t="n">
        <v>1000000</v>
      </c>
      <c r="I17" s="32" t="n">
        <v>0</v>
      </c>
      <c r="J17" s="30"/>
      <c r="K17" s="30"/>
      <c r="L17" s="30" t="s">
        <v>44</v>
      </c>
      <c r="M17" s="30" t="s">
        <v>45</v>
      </c>
      <c r="N17" s="30" t="s">
        <v>61</v>
      </c>
      <c r="O17" s="30" t="s">
        <v>94</v>
      </c>
    </row>
    <row r="18" customFormat="false" ht="57" hidden="false" customHeight="false" outlineLevel="0" collapsed="false">
      <c r="A18" s="30" t="s">
        <v>95</v>
      </c>
      <c r="B18" s="31" t="s">
        <v>91</v>
      </c>
      <c r="C18" s="31" t="s">
        <v>39</v>
      </c>
      <c r="D18" s="31" t="s">
        <v>40</v>
      </c>
      <c r="E18" s="31" t="s">
        <v>96</v>
      </c>
      <c r="F18" s="31" t="s">
        <v>97</v>
      </c>
      <c r="G18" s="32" t="n">
        <v>1000000</v>
      </c>
      <c r="H18" s="32" t="n">
        <v>1000000</v>
      </c>
      <c r="I18" s="32" t="n">
        <v>0</v>
      </c>
      <c r="J18" s="30"/>
      <c r="K18" s="30"/>
      <c r="L18" s="30" t="s">
        <v>44</v>
      </c>
      <c r="M18" s="30" t="s">
        <v>45</v>
      </c>
      <c r="N18" s="30" t="s">
        <v>61</v>
      </c>
      <c r="O18" s="30" t="s">
        <v>94</v>
      </c>
    </row>
    <row r="19" customFormat="false" ht="57" hidden="false" customHeight="false" outlineLevel="0" collapsed="false">
      <c r="A19" s="30" t="s">
        <v>98</v>
      </c>
      <c r="B19" s="31" t="s">
        <v>91</v>
      </c>
      <c r="C19" s="31" t="s">
        <v>39</v>
      </c>
      <c r="D19" s="31" t="s">
        <v>40</v>
      </c>
      <c r="E19" s="31" t="s">
        <v>99</v>
      </c>
      <c r="F19" s="31" t="s">
        <v>100</v>
      </c>
      <c r="G19" s="32" t="n">
        <v>1000000</v>
      </c>
      <c r="H19" s="32" t="n">
        <v>1000000</v>
      </c>
      <c r="I19" s="32" t="n">
        <v>0</v>
      </c>
      <c r="J19" s="30"/>
      <c r="K19" s="30"/>
      <c r="L19" s="30" t="s">
        <v>44</v>
      </c>
      <c r="M19" s="30" t="s">
        <v>45</v>
      </c>
      <c r="N19" s="30" t="s">
        <v>61</v>
      </c>
      <c r="O19" s="30" t="s">
        <v>94</v>
      </c>
    </row>
    <row r="20" customFormat="false" ht="57" hidden="false" customHeight="false" outlineLevel="0" collapsed="false">
      <c r="A20" s="30" t="s">
        <v>101</v>
      </c>
      <c r="B20" s="31" t="s">
        <v>102</v>
      </c>
      <c r="C20" s="31" t="s">
        <v>39</v>
      </c>
      <c r="D20" s="31" t="s">
        <v>40</v>
      </c>
      <c r="E20" s="31" t="s">
        <v>103</v>
      </c>
      <c r="F20" s="31" t="s">
        <v>104</v>
      </c>
      <c r="G20" s="32" t="n">
        <v>1000000</v>
      </c>
      <c r="H20" s="32" t="n">
        <v>1000000</v>
      </c>
      <c r="I20" s="32" t="n">
        <v>0</v>
      </c>
      <c r="J20" s="30" t="s">
        <v>43</v>
      </c>
      <c r="K20" s="30" t="s">
        <v>43</v>
      </c>
      <c r="L20" s="30" t="s">
        <v>44</v>
      </c>
      <c r="M20" s="30" t="s">
        <v>44</v>
      </c>
      <c r="N20" s="30" t="s">
        <v>45</v>
      </c>
      <c r="O20" s="30" t="s">
        <v>46</v>
      </c>
    </row>
    <row r="21" customFormat="false" ht="57" hidden="false" customHeight="false" outlineLevel="0" collapsed="false">
      <c r="A21" s="30" t="s">
        <v>105</v>
      </c>
      <c r="B21" s="31" t="s">
        <v>102</v>
      </c>
      <c r="C21" s="31" t="s">
        <v>39</v>
      </c>
      <c r="D21" s="31" t="s">
        <v>40</v>
      </c>
      <c r="E21" s="31" t="s">
        <v>106</v>
      </c>
      <c r="F21" s="31" t="s">
        <v>107</v>
      </c>
      <c r="G21" s="32" t="n">
        <v>1200000</v>
      </c>
      <c r="H21" s="32" t="n">
        <v>1200000</v>
      </c>
      <c r="I21" s="32" t="n">
        <v>0</v>
      </c>
      <c r="J21" s="30" t="s">
        <v>43</v>
      </c>
      <c r="K21" s="30" t="s">
        <v>43</v>
      </c>
      <c r="L21" s="30" t="s">
        <v>44</v>
      </c>
      <c r="M21" s="30" t="s">
        <v>45</v>
      </c>
      <c r="N21" s="30" t="s">
        <v>61</v>
      </c>
      <c r="O21" s="30" t="s">
        <v>46</v>
      </c>
    </row>
    <row r="22" customFormat="false" ht="57" hidden="false" customHeight="false" outlineLevel="0" collapsed="false">
      <c r="A22" s="30" t="s">
        <v>108</v>
      </c>
      <c r="B22" s="31" t="s">
        <v>102</v>
      </c>
      <c r="C22" s="31" t="s">
        <v>39</v>
      </c>
      <c r="D22" s="31" t="s">
        <v>40</v>
      </c>
      <c r="E22" s="31" t="s">
        <v>109</v>
      </c>
      <c r="F22" s="31" t="s">
        <v>110</v>
      </c>
      <c r="G22" s="32" t="n">
        <v>800000</v>
      </c>
      <c r="H22" s="32" t="n">
        <v>800000</v>
      </c>
      <c r="I22" s="32" t="n">
        <v>0</v>
      </c>
      <c r="J22" s="30" t="s">
        <v>43</v>
      </c>
      <c r="K22" s="30" t="s">
        <v>43</v>
      </c>
      <c r="L22" s="30" t="s">
        <v>44</v>
      </c>
      <c r="M22" s="30" t="s">
        <v>45</v>
      </c>
      <c r="N22" s="30" t="s">
        <v>61</v>
      </c>
      <c r="O22" s="30" t="s">
        <v>46</v>
      </c>
    </row>
    <row r="23" customFormat="false" ht="57" hidden="false" customHeight="false" outlineLevel="0" collapsed="false">
      <c r="A23" s="30" t="s">
        <v>111</v>
      </c>
      <c r="B23" s="31" t="s">
        <v>112</v>
      </c>
      <c r="C23" s="31" t="s">
        <v>39</v>
      </c>
      <c r="D23" s="31" t="s">
        <v>40</v>
      </c>
      <c r="E23" s="31" t="s">
        <v>113</v>
      </c>
      <c r="F23" s="31" t="s">
        <v>114</v>
      </c>
      <c r="G23" s="32" t="n">
        <v>1900000</v>
      </c>
      <c r="H23" s="32" t="n">
        <v>1900000</v>
      </c>
      <c r="I23" s="32" t="n">
        <v>0</v>
      </c>
      <c r="J23" s="30" t="s">
        <v>43</v>
      </c>
      <c r="K23" s="30" t="s">
        <v>43</v>
      </c>
      <c r="L23" s="30" t="s">
        <v>44</v>
      </c>
      <c r="M23" s="30" t="s">
        <v>94</v>
      </c>
      <c r="N23" s="30" t="s">
        <v>45</v>
      </c>
      <c r="O23" s="30" t="s">
        <v>46</v>
      </c>
    </row>
    <row r="24" customFormat="false" ht="57" hidden="false" customHeight="false" outlineLevel="0" collapsed="false">
      <c r="A24" s="30" t="s">
        <v>115</v>
      </c>
      <c r="B24" s="31" t="s">
        <v>112</v>
      </c>
      <c r="C24" s="31" t="s">
        <v>39</v>
      </c>
      <c r="D24" s="31" t="s">
        <v>40</v>
      </c>
      <c r="E24" s="31" t="s">
        <v>116</v>
      </c>
      <c r="F24" s="31" t="s">
        <v>117</v>
      </c>
      <c r="G24" s="32" t="n">
        <v>1100000</v>
      </c>
      <c r="H24" s="32" t="n">
        <v>1100000</v>
      </c>
      <c r="I24" s="32" t="n">
        <v>0</v>
      </c>
      <c r="J24" s="30" t="s">
        <v>43</v>
      </c>
      <c r="K24" s="30" t="s">
        <v>43</v>
      </c>
      <c r="L24" s="30" t="s">
        <v>44</v>
      </c>
      <c r="M24" s="30" t="s">
        <v>94</v>
      </c>
      <c r="N24" s="30" t="s">
        <v>45</v>
      </c>
      <c r="O24" s="30" t="s">
        <v>46</v>
      </c>
    </row>
    <row r="25" customFormat="false" ht="28.5" hidden="false" customHeight="false" outlineLevel="0" collapsed="false">
      <c r="A25" s="30" t="s">
        <v>118</v>
      </c>
      <c r="B25" s="31" t="s">
        <v>119</v>
      </c>
      <c r="C25" s="31" t="s">
        <v>120</v>
      </c>
      <c r="D25" s="31" t="s">
        <v>121</v>
      </c>
      <c r="E25" s="31"/>
      <c r="F25" s="31" t="s">
        <v>122</v>
      </c>
      <c r="G25" s="32" t="n">
        <v>4261739</v>
      </c>
      <c r="H25" s="33" t="n">
        <v>4261739</v>
      </c>
      <c r="I25" s="32" t="n">
        <v>0</v>
      </c>
      <c r="J25" s="30" t="s">
        <v>44</v>
      </c>
      <c r="K25" s="30" t="s">
        <v>44</v>
      </c>
      <c r="L25" s="30" t="s">
        <v>44</v>
      </c>
      <c r="M25" s="30" t="s">
        <v>44</v>
      </c>
      <c r="N25" s="30" t="s">
        <v>61</v>
      </c>
      <c r="O25" s="30" t="s">
        <v>123</v>
      </c>
    </row>
    <row r="26" customFormat="false" ht="42.75" hidden="false" customHeight="false" outlineLevel="0" collapsed="false">
      <c r="A26" s="30" t="s">
        <v>124</v>
      </c>
      <c r="B26" s="31" t="s">
        <v>125</v>
      </c>
      <c r="C26" s="31" t="s">
        <v>126</v>
      </c>
      <c r="D26" s="31" t="s">
        <v>127</v>
      </c>
      <c r="E26" s="31"/>
      <c r="F26" s="31" t="s">
        <v>128</v>
      </c>
      <c r="G26" s="32" t="n">
        <f aca="false">H26+I26</f>
        <v>33650000</v>
      </c>
      <c r="H26" s="32" t="n">
        <v>26300000</v>
      </c>
      <c r="I26" s="32" t="n">
        <v>7350000</v>
      </c>
      <c r="J26" s="30" t="s">
        <v>44</v>
      </c>
      <c r="K26" s="30" t="s">
        <v>45</v>
      </c>
      <c r="L26" s="30" t="s">
        <v>45</v>
      </c>
      <c r="M26" s="30" t="s">
        <v>94</v>
      </c>
      <c r="N26" s="30" t="s">
        <v>94</v>
      </c>
      <c r="O26" s="30" t="s">
        <v>129</v>
      </c>
    </row>
    <row r="27" customFormat="false" ht="28.5" hidden="false" customHeight="false" outlineLevel="0" collapsed="false">
      <c r="A27" s="30" t="s">
        <v>130</v>
      </c>
      <c r="B27" s="31" t="s">
        <v>131</v>
      </c>
      <c r="C27" s="31" t="s">
        <v>132</v>
      </c>
      <c r="D27" s="31" t="s">
        <v>133</v>
      </c>
      <c r="E27" s="31"/>
      <c r="F27" s="31" t="s">
        <v>134</v>
      </c>
      <c r="G27" s="32" t="n">
        <f aca="false">H27+I27</f>
        <v>22000000</v>
      </c>
      <c r="H27" s="32" t="n">
        <v>14000000</v>
      </c>
      <c r="I27" s="32" t="n">
        <v>8000000</v>
      </c>
      <c r="J27" s="30" t="s">
        <v>61</v>
      </c>
      <c r="K27" s="30" t="s">
        <v>61</v>
      </c>
      <c r="L27" s="30" t="s">
        <v>61</v>
      </c>
      <c r="M27" s="30" t="s">
        <v>79</v>
      </c>
      <c r="N27" s="30" t="s">
        <v>79</v>
      </c>
      <c r="O27" s="30" t="s">
        <v>135</v>
      </c>
    </row>
    <row r="28" customFormat="false" ht="51" hidden="false" customHeight="true" outlineLevel="0" collapsed="false">
      <c r="A28" s="30" t="s">
        <v>136</v>
      </c>
      <c r="B28" s="31" t="s">
        <v>137</v>
      </c>
      <c r="C28" s="31" t="s">
        <v>132</v>
      </c>
      <c r="D28" s="31" t="s">
        <v>138</v>
      </c>
      <c r="E28" s="31" t="s">
        <v>139</v>
      </c>
      <c r="F28" s="34" t="s">
        <v>140</v>
      </c>
      <c r="G28" s="32" t="n">
        <v>4000000</v>
      </c>
      <c r="H28" s="32" t="n">
        <v>4000000</v>
      </c>
      <c r="I28" s="32" t="n">
        <v>0</v>
      </c>
      <c r="J28" s="30" t="s">
        <v>44</v>
      </c>
      <c r="K28" s="30" t="s">
        <v>45</v>
      </c>
      <c r="L28" s="30" t="s">
        <v>61</v>
      </c>
      <c r="M28" s="30" t="s">
        <v>79</v>
      </c>
      <c r="N28" s="30" t="s">
        <v>94</v>
      </c>
      <c r="O28" s="30" t="s">
        <v>129</v>
      </c>
    </row>
    <row r="29" customFormat="false" ht="42.75" hidden="false" customHeight="false" outlineLevel="0" collapsed="false">
      <c r="A29" s="30" t="s">
        <v>141</v>
      </c>
      <c r="B29" s="31" t="s">
        <v>142</v>
      </c>
      <c r="C29" s="31" t="s">
        <v>143</v>
      </c>
      <c r="D29" s="31" t="s">
        <v>144</v>
      </c>
      <c r="E29" s="31" t="s">
        <v>145</v>
      </c>
      <c r="F29" s="31" t="s">
        <v>146</v>
      </c>
      <c r="G29" s="32" t="n">
        <v>20000000</v>
      </c>
      <c r="H29" s="32" t="n">
        <v>4000000</v>
      </c>
      <c r="I29" s="32" t="n">
        <v>16000000</v>
      </c>
      <c r="J29" s="30" t="s">
        <v>147</v>
      </c>
      <c r="K29" s="30" t="s">
        <v>147</v>
      </c>
      <c r="L29" s="30" t="s">
        <v>147</v>
      </c>
      <c r="M29" s="30" t="s">
        <v>43</v>
      </c>
      <c r="N29" s="30" t="s">
        <v>45</v>
      </c>
      <c r="O29" s="30" t="s">
        <v>94</v>
      </c>
    </row>
    <row r="30" customFormat="false" ht="42.75" hidden="false" customHeight="false" outlineLevel="0" collapsed="false">
      <c r="A30" s="30" t="s">
        <v>148</v>
      </c>
      <c r="B30" s="31" t="s">
        <v>149</v>
      </c>
      <c r="C30" s="31" t="s">
        <v>150</v>
      </c>
      <c r="D30" s="31" t="s">
        <v>151</v>
      </c>
      <c r="E30" s="31"/>
      <c r="F30" s="35" t="s">
        <v>152</v>
      </c>
      <c r="G30" s="32" t="n">
        <f aca="false">SUM(H30:I30)</f>
        <v>148700000</v>
      </c>
      <c r="H30" s="32" t="n">
        <v>135000000</v>
      </c>
      <c r="I30" s="32" t="n">
        <v>13700000</v>
      </c>
      <c r="J30" s="30" t="s">
        <v>44</v>
      </c>
      <c r="K30" s="30" t="s">
        <v>46</v>
      </c>
      <c r="L30" s="30" t="s">
        <v>45</v>
      </c>
      <c r="M30" s="30" t="s">
        <v>129</v>
      </c>
      <c r="N30" s="30" t="s">
        <v>45</v>
      </c>
      <c r="O30" s="30" t="s">
        <v>153</v>
      </c>
    </row>
    <row r="31" customFormat="false" ht="42.75" hidden="false" customHeight="false" outlineLevel="0" collapsed="false">
      <c r="A31" s="30" t="s">
        <v>154</v>
      </c>
      <c r="B31" s="31" t="s">
        <v>155</v>
      </c>
      <c r="C31" s="31" t="s">
        <v>156</v>
      </c>
      <c r="D31" s="31" t="s">
        <v>157</v>
      </c>
      <c r="E31" s="31"/>
      <c r="F31" s="36" t="s">
        <v>158</v>
      </c>
      <c r="G31" s="32" t="n">
        <f aca="false">H31+I31</f>
        <v>20000000</v>
      </c>
      <c r="H31" s="32" t="n">
        <v>18000000</v>
      </c>
      <c r="I31" s="32" t="n">
        <v>2000000</v>
      </c>
      <c r="J31" s="30" t="s">
        <v>44</v>
      </c>
      <c r="K31" s="30" t="s">
        <v>45</v>
      </c>
      <c r="L31" s="30" t="s">
        <v>45</v>
      </c>
      <c r="M31" s="30" t="s">
        <v>94</v>
      </c>
      <c r="N31" s="30" t="s">
        <v>61</v>
      </c>
      <c r="O31" s="30" t="s">
        <v>129</v>
      </c>
    </row>
    <row r="32" customFormat="false" ht="42.75" hidden="false" customHeight="false" outlineLevel="0" collapsed="false">
      <c r="A32" s="30" t="s">
        <v>159</v>
      </c>
      <c r="B32" s="31" t="s">
        <v>160</v>
      </c>
      <c r="C32" s="31" t="s">
        <v>126</v>
      </c>
      <c r="D32" s="31" t="s">
        <v>127</v>
      </c>
      <c r="E32" s="31"/>
      <c r="F32" s="36" t="s">
        <v>161</v>
      </c>
      <c r="G32" s="32" t="n">
        <v>40000000</v>
      </c>
      <c r="H32" s="32" t="n">
        <v>35000000</v>
      </c>
      <c r="I32" s="32" t="n">
        <v>5000000</v>
      </c>
      <c r="J32" s="30" t="s">
        <v>43</v>
      </c>
      <c r="K32" s="30" t="s">
        <v>43</v>
      </c>
      <c r="L32" s="30" t="s">
        <v>44</v>
      </c>
      <c r="M32" s="30" t="s">
        <v>45</v>
      </c>
      <c r="N32" s="30" t="s">
        <v>61</v>
      </c>
      <c r="O32" s="30" t="s">
        <v>153</v>
      </c>
    </row>
    <row r="33" customFormat="false" ht="28.5" hidden="false" customHeight="false" outlineLevel="0" collapsed="false">
      <c r="A33" s="30" t="s">
        <v>162</v>
      </c>
      <c r="B33" s="31" t="s">
        <v>125</v>
      </c>
      <c r="C33" s="31" t="s">
        <v>126</v>
      </c>
      <c r="D33" s="31" t="s">
        <v>127</v>
      </c>
      <c r="E33" s="31"/>
      <c r="F33" s="36" t="s">
        <v>163</v>
      </c>
      <c r="G33" s="32" t="n">
        <f aca="false">H33+I33</f>
        <v>14700000</v>
      </c>
      <c r="H33" s="32" t="n">
        <v>8700000</v>
      </c>
      <c r="I33" s="37" t="n">
        <v>6000000</v>
      </c>
      <c r="J33" s="30" t="s">
        <v>43</v>
      </c>
      <c r="K33" s="30" t="s">
        <v>43</v>
      </c>
      <c r="L33" s="30" t="s">
        <v>44</v>
      </c>
      <c r="M33" s="30" t="s">
        <v>61</v>
      </c>
      <c r="N33" s="30" t="s">
        <v>61</v>
      </c>
      <c r="O33" s="30" t="s">
        <v>129</v>
      </c>
    </row>
    <row r="34" customFormat="false" ht="28.5" hidden="false" customHeight="false" outlineLevel="0" collapsed="false">
      <c r="A34" s="38" t="s">
        <v>164</v>
      </c>
      <c r="B34" s="39" t="s">
        <v>165</v>
      </c>
      <c r="C34" s="39" t="s">
        <v>150</v>
      </c>
      <c r="D34" s="39" t="s">
        <v>166</v>
      </c>
      <c r="E34" s="39" t="s">
        <v>167</v>
      </c>
      <c r="F34" s="39" t="s">
        <v>168</v>
      </c>
      <c r="G34" s="32" t="n">
        <f aca="false">SUM(H34:I34)</f>
        <v>33385945.53</v>
      </c>
      <c r="H34" s="40" t="n">
        <v>20000000</v>
      </c>
      <c r="I34" s="40" t="n">
        <v>13385945.53</v>
      </c>
      <c r="J34" s="32" t="n">
        <v>0</v>
      </c>
      <c r="K34" s="41" t="n">
        <v>0</v>
      </c>
      <c r="L34" s="30" t="s">
        <v>44</v>
      </c>
      <c r="M34" s="30" t="s">
        <v>44</v>
      </c>
      <c r="N34" s="30" t="s">
        <v>61</v>
      </c>
      <c r="O34" s="30" t="s">
        <v>46</v>
      </c>
    </row>
    <row r="35" customFormat="false" ht="14.25" hidden="false" customHeight="false" outlineLevel="0" collapsed="false">
      <c r="F35" s="42" t="s">
        <v>169</v>
      </c>
      <c r="G35" s="43" t="n">
        <f aca="false">SUM(G4:G34)</f>
        <v>367697684.53</v>
      </c>
      <c r="H35" s="43" t="n">
        <f aca="false">SUM(H4:H34)</f>
        <v>296261739</v>
      </c>
      <c r="I35" s="43" t="n">
        <f aca="false">SUM(I4:I34)</f>
        <v>71435945.53</v>
      </c>
    </row>
    <row r="36" customFormat="false" ht="14.25" hidden="false" customHeight="false" outlineLevel="0" collapsed="false">
      <c r="G36" s="44"/>
      <c r="H36" s="45"/>
    </row>
    <row r="38" customFormat="false" ht="14.25" hidden="false" customHeight="false" outlineLevel="0" collapsed="false">
      <c r="I38" s="46"/>
    </row>
  </sheetData>
  <autoFilter ref="A1:O35"/>
  <mergeCells count="4">
    <mergeCell ref="A1:N1"/>
    <mergeCell ref="J2:K2"/>
    <mergeCell ref="L2:M2"/>
    <mergeCell ref="N2:O2"/>
  </mergeCells>
  <printOptions headings="false" gridLines="false" gridLinesSet="true" horizontalCentered="false" verticalCentered="false"/>
  <pageMargins left="0.409722222222222" right="0.270138888888889" top="0.472222222222222" bottom="0.39375" header="0.511811023622047" footer="0.315277777777778"/>
  <pageSetup paperSize="8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&amp;R&amp;P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H67"/>
  <sheetViews>
    <sheetView showFormulas="false" showGridLines="true" showRowColHeaders="true" showZeros="true" rightToLeft="false" tabSelected="true" showOutlineSymbols="true" defaultGridColor="true" view="normal" topLeftCell="A1" colorId="64" zoomScale="45" zoomScaleNormal="45" zoomScalePageLayoutView="100" workbookViewId="0">
      <selection pane="topLeft" activeCell="A3" activeCellId="0" sqref="A3"/>
    </sheetView>
  </sheetViews>
  <sheetFormatPr defaultColWidth="8.54296875" defaultRowHeight="14.25" zeroHeight="false" outlineLevelRow="0" outlineLevelCol="0"/>
  <cols>
    <col collapsed="false" customWidth="true" hidden="false" outlineLevel="0" max="1" min="1" style="0" width="34.55"/>
    <col collapsed="false" customWidth="true" hidden="false" outlineLevel="0" max="2" min="2" style="0" width="24.89"/>
    <col collapsed="false" customWidth="true" hidden="false" outlineLevel="0" max="3" min="3" style="0" width="22"/>
    <col collapsed="false" customWidth="true" hidden="false" outlineLevel="0" max="4" min="4" style="0" width="33.56"/>
    <col collapsed="false" customWidth="true" hidden="false" outlineLevel="0" max="5" min="5" style="0" width="27.56"/>
    <col collapsed="false" customWidth="true" hidden="false" outlineLevel="0" max="8" min="8" style="0" width="15.89"/>
  </cols>
  <sheetData>
    <row r="1" customFormat="false" ht="39" hidden="false" customHeight="true" outlineLevel="0" collapsed="false">
      <c r="A1" s="47" t="s">
        <v>170</v>
      </c>
      <c r="B1" s="47"/>
      <c r="C1" s="47"/>
      <c r="D1" s="47"/>
      <c r="E1" s="47"/>
    </row>
    <row r="2" customFormat="false" ht="39" hidden="false" customHeight="true" outlineLevel="0" collapsed="false">
      <c r="A2" s="47"/>
      <c r="B2" s="47"/>
      <c r="C2" s="47"/>
      <c r="D2" s="47"/>
      <c r="E2" s="47"/>
    </row>
    <row r="3" customFormat="false" ht="14.9" hidden="false" customHeight="false" outlineLevel="0" collapsed="false">
      <c r="A3" s="48" t="s">
        <v>24</v>
      </c>
      <c r="B3" s="48" t="s">
        <v>25</v>
      </c>
      <c r="C3" s="48" t="s">
        <v>26</v>
      </c>
      <c r="D3" s="48" t="s">
        <v>27</v>
      </c>
      <c r="E3" s="48" t="s">
        <v>171</v>
      </c>
    </row>
    <row r="4" customFormat="false" ht="57" hidden="false" customHeight="false" outlineLevel="0" collapsed="false">
      <c r="A4" s="49" t="s">
        <v>11</v>
      </c>
      <c r="B4" s="50" t="s">
        <v>172</v>
      </c>
      <c r="C4" s="51" t="s">
        <v>173</v>
      </c>
      <c r="D4" s="31" t="s">
        <v>174</v>
      </c>
      <c r="E4" s="52" t="n">
        <v>180000</v>
      </c>
    </row>
    <row r="5" customFormat="false" ht="72" hidden="false" customHeight="false" outlineLevel="0" collapsed="false">
      <c r="A5" s="49" t="s">
        <v>11</v>
      </c>
      <c r="B5" s="50" t="s">
        <v>172</v>
      </c>
      <c r="C5" s="51" t="s">
        <v>175</v>
      </c>
      <c r="D5" s="31" t="s">
        <v>176</v>
      </c>
      <c r="E5" s="52" t="n">
        <v>500000</v>
      </c>
    </row>
    <row r="6" customFormat="false" ht="72" hidden="false" customHeight="false" outlineLevel="0" collapsed="false">
      <c r="A6" s="49" t="s">
        <v>11</v>
      </c>
      <c r="B6" s="50" t="s">
        <v>172</v>
      </c>
      <c r="C6" s="51" t="s">
        <v>177</v>
      </c>
      <c r="D6" s="31" t="s">
        <v>178</v>
      </c>
      <c r="E6" s="52" t="n">
        <v>150000</v>
      </c>
    </row>
    <row r="7" customFormat="false" ht="57" hidden="false" customHeight="false" outlineLevel="0" collapsed="false">
      <c r="A7" s="49" t="s">
        <v>11</v>
      </c>
      <c r="B7" s="50" t="s">
        <v>172</v>
      </c>
      <c r="C7" s="51" t="s">
        <v>179</v>
      </c>
      <c r="D7" s="31" t="s">
        <v>180</v>
      </c>
      <c r="E7" s="52" t="n">
        <v>1100000</v>
      </c>
    </row>
    <row r="8" customFormat="false" ht="57" hidden="false" customHeight="false" outlineLevel="0" collapsed="false">
      <c r="A8" s="49" t="s">
        <v>11</v>
      </c>
      <c r="B8" s="50" t="s">
        <v>172</v>
      </c>
      <c r="C8" s="51" t="s">
        <v>181</v>
      </c>
      <c r="D8" s="31" t="s">
        <v>182</v>
      </c>
      <c r="E8" s="52" t="n">
        <v>400000</v>
      </c>
    </row>
    <row r="9" customFormat="false" ht="57" hidden="false" customHeight="false" outlineLevel="0" collapsed="false">
      <c r="A9" s="49" t="s">
        <v>11</v>
      </c>
      <c r="B9" s="50" t="s">
        <v>172</v>
      </c>
      <c r="C9" s="51" t="s">
        <v>183</v>
      </c>
      <c r="D9" s="31" t="s">
        <v>184</v>
      </c>
      <c r="E9" s="52" t="n">
        <v>1100000</v>
      </c>
    </row>
    <row r="10" customFormat="false" ht="57" hidden="false" customHeight="false" outlineLevel="0" collapsed="false">
      <c r="A10" s="49" t="s">
        <v>11</v>
      </c>
      <c r="B10" s="50" t="s">
        <v>172</v>
      </c>
      <c r="C10" s="51" t="s">
        <v>185</v>
      </c>
      <c r="D10" s="31" t="s">
        <v>186</v>
      </c>
      <c r="E10" s="52" t="n">
        <v>500000</v>
      </c>
    </row>
    <row r="11" customFormat="false" ht="72" hidden="false" customHeight="false" outlineLevel="0" collapsed="false">
      <c r="A11" s="49" t="s">
        <v>11</v>
      </c>
      <c r="B11" s="50" t="s">
        <v>172</v>
      </c>
      <c r="C11" s="51" t="s">
        <v>187</v>
      </c>
      <c r="D11" s="31" t="s">
        <v>188</v>
      </c>
      <c r="E11" s="52" t="n">
        <v>1100000</v>
      </c>
    </row>
    <row r="12" customFormat="false" ht="72" hidden="false" customHeight="false" outlineLevel="0" collapsed="false">
      <c r="A12" s="49" t="s">
        <v>11</v>
      </c>
      <c r="B12" s="50" t="s">
        <v>172</v>
      </c>
      <c r="C12" s="51" t="s">
        <v>189</v>
      </c>
      <c r="D12" s="31" t="s">
        <v>190</v>
      </c>
      <c r="E12" s="52" t="n">
        <v>1100000</v>
      </c>
    </row>
    <row r="13" customFormat="false" ht="72" hidden="false" customHeight="false" outlineLevel="0" collapsed="false">
      <c r="A13" s="49" t="s">
        <v>11</v>
      </c>
      <c r="B13" s="50" t="s">
        <v>172</v>
      </c>
      <c r="C13" s="51" t="s">
        <v>191</v>
      </c>
      <c r="D13" s="31" t="s">
        <v>192</v>
      </c>
      <c r="E13" s="52" t="n">
        <v>900000</v>
      </c>
    </row>
    <row r="14" customFormat="false" ht="72" hidden="false" customHeight="false" outlineLevel="0" collapsed="false">
      <c r="A14" s="49" t="s">
        <v>11</v>
      </c>
      <c r="B14" s="50" t="s">
        <v>172</v>
      </c>
      <c r="C14" s="51" t="s">
        <v>193</v>
      </c>
      <c r="D14" s="31" t="s">
        <v>194</v>
      </c>
      <c r="E14" s="52" t="n">
        <v>600000</v>
      </c>
    </row>
    <row r="15" customFormat="false" ht="72" hidden="false" customHeight="false" outlineLevel="0" collapsed="false">
      <c r="A15" s="49" t="s">
        <v>11</v>
      </c>
      <c r="B15" s="50" t="s">
        <v>172</v>
      </c>
      <c r="C15" s="51" t="s">
        <v>195</v>
      </c>
      <c r="D15" s="31" t="s">
        <v>196</v>
      </c>
      <c r="E15" s="52" t="n">
        <v>1250000</v>
      </c>
    </row>
    <row r="16" customFormat="false" ht="86.25" hidden="false" customHeight="false" outlineLevel="0" collapsed="false">
      <c r="A16" s="49" t="s">
        <v>11</v>
      </c>
      <c r="B16" s="50" t="s">
        <v>172</v>
      </c>
      <c r="C16" s="51" t="s">
        <v>197</v>
      </c>
      <c r="D16" s="31" t="s">
        <v>198</v>
      </c>
      <c r="E16" s="52" t="n">
        <v>900000</v>
      </c>
    </row>
    <row r="17" customFormat="false" ht="72" hidden="false" customHeight="false" outlineLevel="0" collapsed="false">
      <c r="A17" s="49" t="s">
        <v>11</v>
      </c>
      <c r="B17" s="50" t="s">
        <v>172</v>
      </c>
      <c r="C17" s="51" t="s">
        <v>199</v>
      </c>
      <c r="D17" s="31" t="s">
        <v>200</v>
      </c>
      <c r="E17" s="52" t="n">
        <v>1000000</v>
      </c>
    </row>
    <row r="18" customFormat="false" ht="72" hidden="false" customHeight="false" outlineLevel="0" collapsed="false">
      <c r="A18" s="49" t="s">
        <v>11</v>
      </c>
      <c r="B18" s="50" t="s">
        <v>172</v>
      </c>
      <c r="C18" s="51" t="s">
        <v>201</v>
      </c>
      <c r="D18" s="31" t="s">
        <v>202</v>
      </c>
      <c r="E18" s="52" t="n">
        <v>1000000</v>
      </c>
    </row>
    <row r="19" customFormat="false" ht="72" hidden="false" customHeight="false" outlineLevel="0" collapsed="false">
      <c r="A19" s="49" t="s">
        <v>11</v>
      </c>
      <c r="B19" s="50" t="s">
        <v>172</v>
      </c>
      <c r="C19" s="51" t="s">
        <v>203</v>
      </c>
      <c r="D19" s="31" t="s">
        <v>204</v>
      </c>
      <c r="E19" s="52" t="n">
        <v>1000000</v>
      </c>
    </row>
    <row r="20" customFormat="false" ht="100.5" hidden="false" customHeight="false" outlineLevel="0" collapsed="false">
      <c r="A20" s="49" t="s">
        <v>11</v>
      </c>
      <c r="B20" s="50" t="s">
        <v>172</v>
      </c>
      <c r="C20" s="51" t="s">
        <v>205</v>
      </c>
      <c r="D20" s="31" t="s">
        <v>206</v>
      </c>
      <c r="E20" s="52" t="n">
        <v>1100000</v>
      </c>
    </row>
    <row r="21" customFormat="false" ht="86.25" hidden="false" customHeight="false" outlineLevel="0" collapsed="false">
      <c r="A21" s="49" t="s">
        <v>11</v>
      </c>
      <c r="B21" s="50" t="s">
        <v>172</v>
      </c>
      <c r="C21" s="51" t="s">
        <v>207</v>
      </c>
      <c r="D21" s="31" t="s">
        <v>208</v>
      </c>
      <c r="E21" s="52" t="n">
        <v>1100000</v>
      </c>
    </row>
    <row r="22" customFormat="false" ht="72" hidden="false" customHeight="false" outlineLevel="0" collapsed="false">
      <c r="A22" s="49" t="s">
        <v>11</v>
      </c>
      <c r="B22" s="50" t="s">
        <v>172</v>
      </c>
      <c r="C22" s="51" t="s">
        <v>209</v>
      </c>
      <c r="D22" s="31" t="s">
        <v>210</v>
      </c>
      <c r="E22" s="52" t="n">
        <v>1100000</v>
      </c>
    </row>
    <row r="23" customFormat="false" ht="72" hidden="false" customHeight="false" outlineLevel="0" collapsed="false">
      <c r="A23" s="49" t="s">
        <v>11</v>
      </c>
      <c r="B23" s="50" t="s">
        <v>172</v>
      </c>
      <c r="C23" s="51" t="s">
        <v>211</v>
      </c>
      <c r="D23" s="31" t="s">
        <v>212</v>
      </c>
      <c r="E23" s="52" t="n">
        <v>800000</v>
      </c>
    </row>
    <row r="24" customFormat="false" ht="72" hidden="false" customHeight="false" outlineLevel="0" collapsed="false">
      <c r="A24" s="49" t="s">
        <v>11</v>
      </c>
      <c r="B24" s="50" t="s">
        <v>172</v>
      </c>
      <c r="C24" s="51" t="s">
        <v>213</v>
      </c>
      <c r="D24" s="31" t="s">
        <v>214</v>
      </c>
      <c r="E24" s="52" t="n">
        <v>1100000</v>
      </c>
    </row>
    <row r="25" customFormat="false" ht="57" hidden="false" customHeight="false" outlineLevel="0" collapsed="false">
      <c r="A25" s="49" t="s">
        <v>11</v>
      </c>
      <c r="B25" s="50" t="s">
        <v>172</v>
      </c>
      <c r="C25" s="51" t="s">
        <v>215</v>
      </c>
      <c r="D25" s="31" t="s">
        <v>216</v>
      </c>
      <c r="E25" s="52" t="n">
        <v>1200000</v>
      </c>
    </row>
    <row r="26" customFormat="false" ht="72" hidden="false" customHeight="false" outlineLevel="0" collapsed="false">
      <c r="A26" s="49" t="s">
        <v>11</v>
      </c>
      <c r="B26" s="50" t="s">
        <v>172</v>
      </c>
      <c r="C26" s="51" t="s">
        <v>217</v>
      </c>
      <c r="D26" s="31" t="s">
        <v>218</v>
      </c>
      <c r="E26" s="52" t="n">
        <v>500000</v>
      </c>
    </row>
    <row r="27" customFormat="false" ht="86.25" hidden="false" customHeight="false" outlineLevel="0" collapsed="false">
      <c r="A27" s="49" t="s">
        <v>11</v>
      </c>
      <c r="B27" s="50" t="s">
        <v>172</v>
      </c>
      <c r="C27" s="51" t="s">
        <v>219</v>
      </c>
      <c r="D27" s="31" t="s">
        <v>220</v>
      </c>
      <c r="E27" s="52" t="n">
        <v>1100000</v>
      </c>
    </row>
    <row r="28" customFormat="false" ht="100.5" hidden="false" customHeight="false" outlineLevel="0" collapsed="false">
      <c r="A28" s="49" t="s">
        <v>11</v>
      </c>
      <c r="B28" s="50" t="s">
        <v>172</v>
      </c>
      <c r="C28" s="51" t="s">
        <v>221</v>
      </c>
      <c r="D28" s="31" t="s">
        <v>222</v>
      </c>
      <c r="E28" s="52" t="n">
        <v>500000</v>
      </c>
    </row>
    <row r="29" customFormat="false" ht="72" hidden="false" customHeight="false" outlineLevel="0" collapsed="false">
      <c r="A29" s="49" t="s">
        <v>11</v>
      </c>
      <c r="B29" s="50" t="s">
        <v>172</v>
      </c>
      <c r="C29" s="51" t="s">
        <v>223</v>
      </c>
      <c r="D29" s="31" t="s">
        <v>224</v>
      </c>
      <c r="E29" s="52" t="n">
        <v>1100000</v>
      </c>
    </row>
    <row r="30" customFormat="false" ht="57" hidden="false" customHeight="false" outlineLevel="0" collapsed="false">
      <c r="A30" s="49" t="s">
        <v>11</v>
      </c>
      <c r="B30" s="50" t="s">
        <v>172</v>
      </c>
      <c r="C30" s="51" t="s">
        <v>225</v>
      </c>
      <c r="D30" s="31" t="s">
        <v>226</v>
      </c>
      <c r="E30" s="52" t="n">
        <v>180000</v>
      </c>
    </row>
    <row r="31" customFormat="false" ht="72" hidden="false" customHeight="false" outlineLevel="0" collapsed="false">
      <c r="A31" s="49" t="s">
        <v>11</v>
      </c>
      <c r="B31" s="50" t="s">
        <v>172</v>
      </c>
      <c r="C31" s="51" t="s">
        <v>227</v>
      </c>
      <c r="D31" s="31" t="s">
        <v>228</v>
      </c>
      <c r="E31" s="52" t="n">
        <v>160000</v>
      </c>
    </row>
    <row r="32" customFormat="false" ht="86.25" hidden="false" customHeight="false" outlineLevel="0" collapsed="false">
      <c r="A32" s="49" t="s">
        <v>11</v>
      </c>
      <c r="B32" s="50" t="s">
        <v>172</v>
      </c>
      <c r="C32" s="51" t="s">
        <v>229</v>
      </c>
      <c r="D32" s="31" t="s">
        <v>230</v>
      </c>
      <c r="E32" s="52" t="n">
        <v>170000</v>
      </c>
    </row>
    <row r="33" customFormat="false" ht="42.75" hidden="false" customHeight="false" outlineLevel="0" collapsed="false">
      <c r="A33" s="49" t="s">
        <v>11</v>
      </c>
      <c r="B33" s="50" t="s">
        <v>172</v>
      </c>
      <c r="C33" s="51" t="s">
        <v>231</v>
      </c>
      <c r="D33" s="31" t="s">
        <v>232</v>
      </c>
      <c r="E33" s="52" t="n">
        <v>180000</v>
      </c>
    </row>
    <row r="34" customFormat="false" ht="86.25" hidden="false" customHeight="false" outlineLevel="0" collapsed="false">
      <c r="A34" s="49" t="s">
        <v>11</v>
      </c>
      <c r="B34" s="50" t="s">
        <v>172</v>
      </c>
      <c r="C34" s="51" t="s">
        <v>233</v>
      </c>
      <c r="D34" s="31" t="s">
        <v>234</v>
      </c>
      <c r="E34" s="52" t="n">
        <v>170000</v>
      </c>
    </row>
    <row r="35" customFormat="false" ht="72" hidden="false" customHeight="false" outlineLevel="0" collapsed="false">
      <c r="A35" s="49" t="s">
        <v>11</v>
      </c>
      <c r="B35" s="50" t="s">
        <v>172</v>
      </c>
      <c r="C35" s="51" t="s">
        <v>235</v>
      </c>
      <c r="D35" s="31" t="s">
        <v>236</v>
      </c>
      <c r="E35" s="52" t="n">
        <v>180000</v>
      </c>
    </row>
    <row r="36" customFormat="false" ht="72" hidden="false" customHeight="false" outlineLevel="0" collapsed="false">
      <c r="A36" s="49" t="s">
        <v>11</v>
      </c>
      <c r="B36" s="50" t="s">
        <v>172</v>
      </c>
      <c r="C36" s="51" t="s">
        <v>237</v>
      </c>
      <c r="D36" s="31" t="s">
        <v>238</v>
      </c>
      <c r="E36" s="52" t="n">
        <v>180000</v>
      </c>
    </row>
    <row r="37" customFormat="false" ht="57" hidden="false" customHeight="false" outlineLevel="0" collapsed="false">
      <c r="A37" s="49" t="s">
        <v>11</v>
      </c>
      <c r="B37" s="50" t="s">
        <v>172</v>
      </c>
      <c r="C37" s="51" t="s">
        <v>239</v>
      </c>
      <c r="D37" s="31" t="s">
        <v>240</v>
      </c>
      <c r="E37" s="52" t="n">
        <v>13505042.624</v>
      </c>
    </row>
    <row r="38" customFormat="false" ht="28.5" hidden="false" customHeight="false" outlineLevel="0" collapsed="false">
      <c r="A38" s="49" t="s">
        <v>241</v>
      </c>
      <c r="B38" s="50" t="s">
        <v>242</v>
      </c>
      <c r="C38" s="51" t="s">
        <v>243</v>
      </c>
      <c r="D38" s="31" t="s">
        <v>244</v>
      </c>
      <c r="E38" s="52" t="n">
        <v>3000000</v>
      </c>
    </row>
    <row r="39" customFormat="false" ht="42.75" hidden="false" customHeight="false" outlineLevel="0" collapsed="false">
      <c r="A39" s="49" t="s">
        <v>12</v>
      </c>
      <c r="B39" s="50" t="s">
        <v>245</v>
      </c>
      <c r="C39" s="51" t="s">
        <v>246</v>
      </c>
      <c r="D39" s="31" t="s">
        <v>247</v>
      </c>
      <c r="E39" s="52" t="n">
        <v>9600000</v>
      </c>
    </row>
    <row r="40" customFormat="false" ht="72" hidden="false" customHeight="false" outlineLevel="0" collapsed="false">
      <c r="A40" s="49" t="s">
        <v>12</v>
      </c>
      <c r="B40" s="50" t="s">
        <v>245</v>
      </c>
      <c r="C40" s="51" t="s">
        <v>248</v>
      </c>
      <c r="D40" s="31" t="s">
        <v>249</v>
      </c>
      <c r="E40" s="53" t="s">
        <v>250</v>
      </c>
      <c r="H40" s="46"/>
    </row>
    <row r="41" customFormat="false" ht="65.25" hidden="false" customHeight="true" outlineLevel="0" collapsed="false">
      <c r="A41" s="49" t="s">
        <v>12</v>
      </c>
      <c r="B41" s="50" t="s">
        <v>245</v>
      </c>
      <c r="C41" s="51" t="s">
        <v>251</v>
      </c>
      <c r="D41" s="31" t="s">
        <v>252</v>
      </c>
      <c r="E41" s="52" t="n">
        <v>11000000</v>
      </c>
    </row>
    <row r="42" customFormat="false" ht="42.75" hidden="false" customHeight="false" outlineLevel="0" collapsed="false">
      <c r="A42" s="49" t="s">
        <v>12</v>
      </c>
      <c r="B42" s="50" t="s">
        <v>245</v>
      </c>
      <c r="C42" s="51" t="s">
        <v>253</v>
      </c>
      <c r="D42" s="31" t="s">
        <v>254</v>
      </c>
      <c r="E42" s="52" t="n">
        <v>3094957.376</v>
      </c>
    </row>
    <row r="43" customFormat="false" ht="57" hidden="false" customHeight="false" outlineLevel="0" collapsed="false">
      <c r="A43" s="49" t="s">
        <v>12</v>
      </c>
      <c r="B43" s="50" t="s">
        <v>245</v>
      </c>
      <c r="C43" s="51" t="s">
        <v>255</v>
      </c>
      <c r="D43" s="31" t="s">
        <v>256</v>
      </c>
      <c r="E43" s="52" t="n">
        <v>7150000</v>
      </c>
    </row>
    <row r="44" customFormat="false" ht="72" hidden="false" customHeight="false" outlineLevel="0" collapsed="false">
      <c r="A44" s="49" t="s">
        <v>12</v>
      </c>
      <c r="B44" s="50" t="s">
        <v>245</v>
      </c>
      <c r="C44" s="51" t="s">
        <v>257</v>
      </c>
      <c r="D44" s="31" t="s">
        <v>258</v>
      </c>
      <c r="E44" s="52" t="n">
        <v>5500000</v>
      </c>
    </row>
    <row r="45" customFormat="false" ht="28.5" hidden="false" customHeight="false" outlineLevel="0" collapsed="false">
      <c r="A45" s="49" t="s">
        <v>12</v>
      </c>
      <c r="B45" s="50" t="s">
        <v>245</v>
      </c>
      <c r="C45" s="51" t="s">
        <v>259</v>
      </c>
      <c r="D45" s="31" t="s">
        <v>260</v>
      </c>
      <c r="E45" s="52" t="n">
        <v>2350000</v>
      </c>
    </row>
    <row r="46" customFormat="false" ht="42.75" hidden="false" customHeight="false" outlineLevel="0" collapsed="false">
      <c r="A46" s="49" t="s">
        <v>12</v>
      </c>
      <c r="B46" s="50" t="s">
        <v>261</v>
      </c>
      <c r="C46" s="51" t="s">
        <v>262</v>
      </c>
      <c r="D46" s="31" t="s">
        <v>263</v>
      </c>
      <c r="E46" s="52" t="n">
        <v>1000000</v>
      </c>
    </row>
    <row r="47" customFormat="false" ht="72" hidden="false" customHeight="false" outlineLevel="0" collapsed="false">
      <c r="A47" s="49" t="s">
        <v>12</v>
      </c>
      <c r="B47" s="50" t="s">
        <v>261</v>
      </c>
      <c r="C47" s="51" t="s">
        <v>264</v>
      </c>
      <c r="D47" s="31" t="s">
        <v>265</v>
      </c>
      <c r="E47" s="52" t="n">
        <v>216315</v>
      </c>
    </row>
    <row r="48" customFormat="false" ht="57" hidden="false" customHeight="false" outlineLevel="0" collapsed="false">
      <c r="A48" s="49" t="s">
        <v>12</v>
      </c>
      <c r="B48" s="50" t="s">
        <v>261</v>
      </c>
      <c r="C48" s="51" t="s">
        <v>266</v>
      </c>
      <c r="D48" s="31" t="s">
        <v>267</v>
      </c>
      <c r="E48" s="52" t="n">
        <v>737159</v>
      </c>
    </row>
    <row r="49" customFormat="false" ht="57" hidden="false" customHeight="false" outlineLevel="0" collapsed="false">
      <c r="A49" s="49" t="s">
        <v>12</v>
      </c>
      <c r="B49" s="50" t="s">
        <v>261</v>
      </c>
      <c r="C49" s="51" t="s">
        <v>268</v>
      </c>
      <c r="D49" s="31" t="s">
        <v>269</v>
      </c>
      <c r="E49" s="52" t="n">
        <v>737159</v>
      </c>
    </row>
    <row r="50" customFormat="false" ht="42.75" hidden="false" customHeight="false" outlineLevel="0" collapsed="false">
      <c r="A50" s="49" t="s">
        <v>12</v>
      </c>
      <c r="B50" s="50" t="s">
        <v>261</v>
      </c>
      <c r="C50" s="51" t="s">
        <v>270</v>
      </c>
      <c r="D50" s="31" t="s">
        <v>271</v>
      </c>
      <c r="E50" s="52" t="n">
        <v>600000</v>
      </c>
    </row>
    <row r="51" customFormat="false" ht="42.75" hidden="false" customHeight="false" outlineLevel="0" collapsed="false">
      <c r="A51" s="49" t="s">
        <v>12</v>
      </c>
      <c r="B51" s="50" t="s">
        <v>261</v>
      </c>
      <c r="C51" s="51" t="s">
        <v>272</v>
      </c>
      <c r="D51" s="31" t="s">
        <v>273</v>
      </c>
      <c r="E51" s="52" t="n">
        <v>180000</v>
      </c>
    </row>
    <row r="52" customFormat="false" ht="57" hidden="false" customHeight="false" outlineLevel="0" collapsed="false">
      <c r="A52" s="49" t="s">
        <v>12</v>
      </c>
      <c r="B52" s="50" t="s">
        <v>261</v>
      </c>
      <c r="C52" s="51" t="s">
        <v>274</v>
      </c>
      <c r="D52" s="31" t="s">
        <v>275</v>
      </c>
      <c r="E52" s="52" t="n">
        <v>275119</v>
      </c>
    </row>
    <row r="53" customFormat="false" ht="72" hidden="false" customHeight="false" outlineLevel="0" collapsed="false">
      <c r="A53" s="49" t="s">
        <v>12</v>
      </c>
      <c r="B53" s="50" t="s">
        <v>261</v>
      </c>
      <c r="C53" s="51" t="s">
        <v>276</v>
      </c>
      <c r="D53" s="31" t="s">
        <v>277</v>
      </c>
      <c r="E53" s="52" t="n">
        <v>520000</v>
      </c>
    </row>
    <row r="54" customFormat="false" ht="57" hidden="false" customHeight="false" outlineLevel="0" collapsed="false">
      <c r="A54" s="49" t="s">
        <v>12</v>
      </c>
      <c r="B54" s="50" t="s">
        <v>261</v>
      </c>
      <c r="C54" s="51" t="s">
        <v>278</v>
      </c>
      <c r="D54" s="31" t="s">
        <v>279</v>
      </c>
      <c r="E54" s="52" t="n">
        <v>524171</v>
      </c>
    </row>
    <row r="55" customFormat="false" ht="28.5" hidden="false" customHeight="false" outlineLevel="0" collapsed="false">
      <c r="A55" s="49" t="s">
        <v>12</v>
      </c>
      <c r="B55" s="50" t="s">
        <v>261</v>
      </c>
      <c r="C55" s="51" t="s">
        <v>280</v>
      </c>
      <c r="D55" s="31" t="s">
        <v>281</v>
      </c>
      <c r="E55" s="52" t="n">
        <v>1463038</v>
      </c>
    </row>
    <row r="56" customFormat="false" ht="28.5" hidden="false" customHeight="false" outlineLevel="0" collapsed="false">
      <c r="A56" s="49" t="s">
        <v>12</v>
      </c>
      <c r="B56" s="50" t="s">
        <v>261</v>
      </c>
      <c r="C56" s="51" t="s">
        <v>282</v>
      </c>
      <c r="D56" s="31" t="s">
        <v>283</v>
      </c>
      <c r="E56" s="52" t="n">
        <v>347000</v>
      </c>
    </row>
    <row r="57" customFormat="false" ht="28.5" hidden="false" customHeight="false" outlineLevel="0" collapsed="false">
      <c r="A57" s="49" t="s">
        <v>12</v>
      </c>
      <c r="B57" s="50" t="s">
        <v>261</v>
      </c>
      <c r="C57" s="51" t="s">
        <v>284</v>
      </c>
      <c r="D57" s="31" t="s">
        <v>285</v>
      </c>
      <c r="E57" s="52" t="n">
        <v>347000</v>
      </c>
    </row>
    <row r="58" customFormat="false" ht="42.75" hidden="false" customHeight="false" outlineLevel="0" collapsed="false">
      <c r="A58" s="49" t="s">
        <v>12</v>
      </c>
      <c r="B58" s="50" t="s">
        <v>261</v>
      </c>
      <c r="C58" s="51" t="s">
        <v>286</v>
      </c>
      <c r="D58" s="31" t="s">
        <v>287</v>
      </c>
      <c r="E58" s="52" t="n">
        <v>343178</v>
      </c>
    </row>
    <row r="59" customFormat="false" ht="57" hidden="false" customHeight="false" outlineLevel="0" collapsed="false">
      <c r="A59" s="49" t="s">
        <v>12</v>
      </c>
      <c r="B59" s="50" t="s">
        <v>261</v>
      </c>
      <c r="C59" s="51" t="s">
        <v>288</v>
      </c>
      <c r="D59" s="31" t="s">
        <v>289</v>
      </c>
      <c r="E59" s="52" t="n">
        <v>917101</v>
      </c>
    </row>
    <row r="60" customFormat="false" ht="42.75" hidden="false" customHeight="false" outlineLevel="0" collapsed="false">
      <c r="A60" s="49" t="s">
        <v>12</v>
      </c>
      <c r="B60" s="50" t="s">
        <v>261</v>
      </c>
      <c r="C60" s="51" t="s">
        <v>290</v>
      </c>
      <c r="D60" s="31" t="s">
        <v>291</v>
      </c>
      <c r="E60" s="52" t="n">
        <v>1199495</v>
      </c>
    </row>
    <row r="61" customFormat="false" ht="28.5" hidden="false" customHeight="false" outlineLevel="0" collapsed="false">
      <c r="A61" s="49" t="s">
        <v>12</v>
      </c>
      <c r="B61" s="50" t="s">
        <v>261</v>
      </c>
      <c r="C61" s="51" t="s">
        <v>292</v>
      </c>
      <c r="D61" s="31" t="s">
        <v>293</v>
      </c>
      <c r="E61" s="52" t="n">
        <v>593265</v>
      </c>
    </row>
    <row r="62" customFormat="false" ht="28.5" hidden="false" customHeight="false" outlineLevel="0" collapsed="false">
      <c r="A62" s="49" t="s">
        <v>12</v>
      </c>
      <c r="B62" s="50" t="s">
        <v>294</v>
      </c>
      <c r="C62" s="51" t="s">
        <v>295</v>
      </c>
      <c r="D62" s="31" t="s">
        <v>296</v>
      </c>
      <c r="E62" s="52" t="n">
        <v>1680000</v>
      </c>
    </row>
    <row r="63" customFormat="false" ht="28.5" hidden="false" customHeight="false" outlineLevel="0" collapsed="false">
      <c r="A63" s="49" t="s">
        <v>12</v>
      </c>
      <c r="B63" s="50" t="s">
        <v>294</v>
      </c>
      <c r="C63" s="51" t="s">
        <v>297</v>
      </c>
      <c r="D63" s="31" t="s">
        <v>298</v>
      </c>
      <c r="E63" s="52" t="n">
        <v>1320000</v>
      </c>
    </row>
    <row r="64" customFormat="false" ht="57" hidden="false" customHeight="false" outlineLevel="0" collapsed="false">
      <c r="A64" s="49" t="s">
        <v>12</v>
      </c>
      <c r="B64" s="50" t="s">
        <v>245</v>
      </c>
      <c r="C64" s="51" t="s">
        <v>299</v>
      </c>
      <c r="D64" s="31" t="s">
        <v>300</v>
      </c>
      <c r="E64" s="52" t="n">
        <v>5900000</v>
      </c>
    </row>
    <row r="65" customFormat="false" ht="28.5" hidden="false" customHeight="false" outlineLevel="0" collapsed="false">
      <c r="A65" s="49" t="s">
        <v>12</v>
      </c>
      <c r="B65" s="50" t="s">
        <v>245</v>
      </c>
      <c r="C65" s="51" t="s">
        <v>301</v>
      </c>
      <c r="D65" s="31" t="s">
        <v>302</v>
      </c>
      <c r="E65" s="52" t="n">
        <v>10000000</v>
      </c>
    </row>
    <row r="67" customFormat="false" ht="14.25" hidden="false" customHeight="false" outlineLevel="0" collapsed="false">
      <c r="D67" s="54" t="s">
        <v>169</v>
      </c>
      <c r="E67" s="46" t="n">
        <f aca="false">SUM(E4:E66)</f>
        <v>107700000</v>
      </c>
    </row>
  </sheetData>
  <autoFilter ref="A3:E65"/>
  <mergeCells count="1">
    <mergeCell ref="A1:E1"/>
  </mergeCells>
  <printOptions headings="false" gridLines="false" gridLinesSet="true" horizontalCentered="false" verticalCentered="false"/>
  <pageMargins left="0.708333333333333" right="0.708333333333333" top="0.609722222222222" bottom="0.748611111111111" header="0.511811023622047" footer="0.315277777777778"/>
  <pageSetup paperSize="9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>&amp;R&amp;P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K3"/>
  <sheetViews>
    <sheetView showFormulas="false" showGridLines="true" showRowColHeaders="true" showZeros="true" rightToLeft="false" tabSelected="false" showOutlineSymbols="true" defaultGridColor="true" view="normal" topLeftCell="A1" colorId="64" zoomScale="45" zoomScaleNormal="45" zoomScalePageLayoutView="100" workbookViewId="0">
      <selection pane="topLeft" activeCell="G8" activeCellId="0" sqref="G8"/>
    </sheetView>
  </sheetViews>
  <sheetFormatPr defaultColWidth="8.87890625" defaultRowHeight="14.25" zeroHeight="false" outlineLevelRow="0" outlineLevelCol="0"/>
  <cols>
    <col collapsed="false" customWidth="true" hidden="false" outlineLevel="0" max="1" min="1" style="55" width="52.11"/>
    <col collapsed="false" customWidth="true" hidden="false" outlineLevel="0" max="2" min="2" style="55" width="14.44"/>
    <col collapsed="false" customWidth="true" hidden="false" outlineLevel="0" max="9" min="3" style="55" width="15.44"/>
    <col collapsed="false" customWidth="true" hidden="false" outlineLevel="0" max="10" min="10" style="55" width="13.55"/>
    <col collapsed="false" customWidth="true" hidden="false" outlineLevel="0" max="11" min="11" style="55" width="14.44"/>
    <col collapsed="false" customWidth="false" hidden="false" outlineLevel="0" max="1024" min="12" style="55" width="8.88"/>
  </cols>
  <sheetData>
    <row r="1" customFormat="false" ht="49.5" hidden="false" customHeight="true" outlineLevel="0" collapsed="false">
      <c r="A1" s="56" t="s">
        <v>303</v>
      </c>
      <c r="B1" s="56"/>
      <c r="C1" s="56"/>
      <c r="D1" s="56"/>
      <c r="E1" s="56"/>
      <c r="F1" s="56"/>
      <c r="G1" s="56"/>
      <c r="H1" s="56"/>
      <c r="I1" s="56"/>
      <c r="J1" s="56"/>
      <c r="K1" s="56"/>
    </row>
    <row r="2" customFormat="false" ht="14.25" hidden="false" customHeight="false" outlineLevel="0" collapsed="false">
      <c r="A2" s="57"/>
      <c r="B2" s="58" t="n">
        <v>2024</v>
      </c>
      <c r="C2" s="58" t="n">
        <v>2025</v>
      </c>
      <c r="D2" s="58" t="n">
        <v>2026</v>
      </c>
      <c r="E2" s="58" t="n">
        <v>2027</v>
      </c>
      <c r="F2" s="59" t="n">
        <v>2028</v>
      </c>
      <c r="G2" s="58" t="n">
        <v>2029</v>
      </c>
      <c r="H2" s="58" t="n">
        <v>2030</v>
      </c>
      <c r="I2" s="58" t="n">
        <v>2031</v>
      </c>
      <c r="J2" s="58" t="n">
        <v>2032</v>
      </c>
      <c r="K2" s="57" t="s">
        <v>304</v>
      </c>
    </row>
    <row r="3" s="62" customFormat="true" ht="14.25" hidden="false" customHeight="false" outlineLevel="0" collapsed="false">
      <c r="A3" s="60" t="s">
        <v>305</v>
      </c>
      <c r="B3" s="61" t="n">
        <v>1881782</v>
      </c>
      <c r="C3" s="61" t="n">
        <v>43990000</v>
      </c>
      <c r="D3" s="61" t="n">
        <v>63488218</v>
      </c>
      <c r="E3" s="61" t="n">
        <v>50632305</v>
      </c>
      <c r="F3" s="61" t="n">
        <v>41994824</v>
      </c>
      <c r="G3" s="61" t="n">
        <v>32274610</v>
      </c>
      <c r="H3" s="61" t="n">
        <v>32500000</v>
      </c>
      <c r="I3" s="61" t="n">
        <f aca="false">SUM('Allegato B2_piano fin interv'!R4:R34)</f>
        <v>28000000</v>
      </c>
      <c r="J3" s="61" t="n">
        <v>1500000</v>
      </c>
      <c r="K3" s="61" t="n">
        <f aca="false">SUM(B3:J3)</f>
        <v>296261739</v>
      </c>
    </row>
  </sheetData>
  <mergeCells count="1">
    <mergeCell ref="A1:K1"/>
  </mergeCells>
  <printOptions headings="false" gridLines="false" gridLinesSet="true" horizontalCentered="false" verticalCentered="false"/>
  <pageMargins left="0.433333333333333" right="0.433333333333333" top="0.595833333333333" bottom="0.748611111111111" header="0.511811023622047" footer="0.315277777777778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&amp;R&amp;P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V53"/>
  <sheetViews>
    <sheetView showFormulas="false" showGridLines="true" showRowColHeaders="true" showZeros="true" rightToLeft="false" tabSelected="false" showOutlineSymbols="true" defaultGridColor="true" view="normal" topLeftCell="C1" colorId="64" zoomScale="45" zoomScaleNormal="45" zoomScalePageLayoutView="100" workbookViewId="0">
      <selection pane="topLeft" activeCell="C2" activeCellId="0" sqref="C2"/>
    </sheetView>
  </sheetViews>
  <sheetFormatPr defaultColWidth="8.54296875" defaultRowHeight="13.8" zeroHeight="false" outlineLevelRow="0" outlineLevelCol="0"/>
  <cols>
    <col collapsed="false" customWidth="true" hidden="false" outlineLevel="0" max="1" min="1" style="0" width="24.45"/>
    <col collapsed="false" customWidth="true" hidden="false" outlineLevel="0" max="2" min="2" style="0" width="45.55"/>
    <col collapsed="false" customWidth="true" hidden="false" outlineLevel="0" max="3" min="3" style="0" width="18.55"/>
    <col collapsed="false" customWidth="true" hidden="false" outlineLevel="0" max="4" min="4" style="0" width="22.44"/>
    <col collapsed="false" customWidth="true" hidden="false" outlineLevel="0" max="5" min="5" style="0" width="20.89"/>
    <col collapsed="false" customWidth="true" hidden="false" outlineLevel="0" max="6" min="6" style="63" width="44"/>
    <col collapsed="false" customWidth="true" hidden="false" outlineLevel="0" max="7" min="7" style="64" width="29.33"/>
    <col collapsed="false" customWidth="true" hidden="false" outlineLevel="0" max="8" min="8" style="63" width="31.56"/>
    <col collapsed="false" customWidth="true" hidden="false" outlineLevel="0" max="9" min="9" style="63" width="26.33"/>
    <col collapsed="false" customWidth="true" hidden="false" outlineLevel="0" max="10" min="10" style="63" width="22.67"/>
    <col collapsed="false" customWidth="true" hidden="false" outlineLevel="0" max="11" min="11" style="65" width="22.67"/>
    <col collapsed="false" customWidth="true" hidden="false" outlineLevel="0" max="12" min="12" style="65" width="22.21"/>
    <col collapsed="false" customWidth="true" hidden="false" outlineLevel="0" max="13" min="13" style="0" width="22.33"/>
    <col collapsed="false" customWidth="true" hidden="false" outlineLevel="0" max="14" min="14" style="0" width="20.89"/>
    <col collapsed="false" customWidth="true" hidden="false" outlineLevel="0" max="19" min="15" style="0" width="19.89"/>
  </cols>
  <sheetData>
    <row r="1" customFormat="false" ht="72" hidden="false" customHeight="true" outlineLevel="0" collapsed="false">
      <c r="A1" s="66" t="s">
        <v>306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</row>
    <row r="2" customFormat="false" ht="72" hidden="false" customHeight="true" outlineLevel="0" collapsed="false">
      <c r="A2" s="66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</row>
    <row r="3" s="68" customFormat="true" ht="57.75" hidden="false" customHeight="true" outlineLevel="0" collapsed="false">
      <c r="A3" s="48" t="s">
        <v>22</v>
      </c>
      <c r="B3" s="48" t="s">
        <v>23</v>
      </c>
      <c r="C3" s="48" t="s">
        <v>24</v>
      </c>
      <c r="D3" s="48" t="s">
        <v>25</v>
      </c>
      <c r="E3" s="48" t="s">
        <v>26</v>
      </c>
      <c r="F3" s="48" t="s">
        <v>27</v>
      </c>
      <c r="G3" s="48" t="s">
        <v>307</v>
      </c>
      <c r="H3" s="48" t="s">
        <v>29</v>
      </c>
      <c r="I3" s="67" t="s">
        <v>30</v>
      </c>
      <c r="J3" s="67" t="n">
        <v>2023</v>
      </c>
      <c r="K3" s="48" t="n">
        <v>2024</v>
      </c>
      <c r="L3" s="48" t="n">
        <v>2025</v>
      </c>
      <c r="M3" s="48" t="n">
        <v>2026</v>
      </c>
      <c r="N3" s="48" t="n">
        <v>2027</v>
      </c>
      <c r="O3" s="48" t="n">
        <v>2028</v>
      </c>
      <c r="P3" s="48" t="n">
        <v>2029</v>
      </c>
      <c r="Q3" s="48" t="n">
        <v>2030</v>
      </c>
      <c r="R3" s="48" t="n">
        <v>2031</v>
      </c>
      <c r="S3" s="48" t="n">
        <v>2032</v>
      </c>
      <c r="T3" s="48" t="n">
        <v>2033</v>
      </c>
      <c r="U3" s="48" t="n">
        <v>2034</v>
      </c>
      <c r="V3" s="48" t="n">
        <v>2035</v>
      </c>
    </row>
    <row r="4" s="74" customFormat="true" ht="41.75" hidden="false" customHeight="false" outlineLevel="0" collapsed="false">
      <c r="A4" s="51" t="s">
        <v>37</v>
      </c>
      <c r="B4" s="36" t="s">
        <v>38</v>
      </c>
      <c r="C4" s="36" t="s">
        <v>39</v>
      </c>
      <c r="D4" s="36" t="s">
        <v>40</v>
      </c>
      <c r="E4" s="36" t="s">
        <v>41</v>
      </c>
      <c r="F4" s="36" t="s">
        <v>42</v>
      </c>
      <c r="G4" s="69" t="n">
        <v>1500000</v>
      </c>
      <c r="H4" s="70" t="n">
        <v>1500000</v>
      </c>
      <c r="I4" s="70" t="e">
        <f aca="false" t="array" ref="I4:I4">I4:I240</f>
        <v>#VALUE!</v>
      </c>
      <c r="J4" s="70"/>
      <c r="K4" s="71" t="n">
        <v>0</v>
      </c>
      <c r="L4" s="71" t="n">
        <v>0</v>
      </c>
      <c r="M4" s="71" t="n">
        <v>750000</v>
      </c>
      <c r="N4" s="72" t="n">
        <v>750000</v>
      </c>
      <c r="O4" s="73" t="n">
        <v>0</v>
      </c>
      <c r="P4" s="72" t="n">
        <v>0</v>
      </c>
      <c r="Q4" s="72" t="n">
        <v>0</v>
      </c>
      <c r="R4" s="72" t="n">
        <v>0</v>
      </c>
      <c r="S4" s="72" t="n">
        <v>0</v>
      </c>
    </row>
    <row r="5" s="74" customFormat="true" ht="41.75" hidden="false" customHeight="false" outlineLevel="0" collapsed="false">
      <c r="A5" s="51" t="s">
        <v>47</v>
      </c>
      <c r="B5" s="36" t="s">
        <v>48</v>
      </c>
      <c r="C5" s="36" t="s">
        <v>39</v>
      </c>
      <c r="D5" s="36" t="s">
        <v>40</v>
      </c>
      <c r="E5" s="36" t="s">
        <v>49</v>
      </c>
      <c r="F5" s="36" t="s">
        <v>50</v>
      </c>
      <c r="G5" s="69" t="n">
        <v>1000000</v>
      </c>
      <c r="H5" s="70" t="n">
        <v>1000000</v>
      </c>
      <c r="I5" s="70" t="n">
        <v>0</v>
      </c>
      <c r="J5" s="70"/>
      <c r="K5" s="71" t="n">
        <v>0</v>
      </c>
      <c r="L5" s="71" t="n">
        <v>0</v>
      </c>
      <c r="M5" s="71" t="n">
        <v>500000</v>
      </c>
      <c r="N5" s="71" t="n">
        <v>500000</v>
      </c>
      <c r="O5" s="75" t="n">
        <v>0</v>
      </c>
      <c r="P5" s="71" t="n">
        <v>0</v>
      </c>
      <c r="Q5" s="71" t="n">
        <v>0</v>
      </c>
      <c r="R5" s="71" t="n">
        <v>0</v>
      </c>
      <c r="S5" s="71" t="n">
        <v>0</v>
      </c>
    </row>
    <row r="6" s="74" customFormat="true" ht="41.75" hidden="false" customHeight="false" outlineLevel="0" collapsed="false">
      <c r="A6" s="51" t="s">
        <v>51</v>
      </c>
      <c r="B6" s="36" t="s">
        <v>48</v>
      </c>
      <c r="C6" s="36" t="s">
        <v>39</v>
      </c>
      <c r="D6" s="36" t="s">
        <v>40</v>
      </c>
      <c r="E6" s="36" t="s">
        <v>52</v>
      </c>
      <c r="F6" s="36" t="s">
        <v>53</v>
      </c>
      <c r="G6" s="69" t="n">
        <v>1000000</v>
      </c>
      <c r="H6" s="70" t="n">
        <v>1000000</v>
      </c>
      <c r="I6" s="70" t="n">
        <v>0</v>
      </c>
      <c r="J6" s="70"/>
      <c r="K6" s="71" t="n">
        <v>0</v>
      </c>
      <c r="L6" s="71" t="n">
        <v>0</v>
      </c>
      <c r="M6" s="71" t="n">
        <v>500000</v>
      </c>
      <c r="N6" s="71" t="n">
        <v>500000</v>
      </c>
      <c r="O6" s="75" t="n">
        <v>0</v>
      </c>
      <c r="P6" s="71" t="n">
        <v>0</v>
      </c>
      <c r="Q6" s="71" t="n">
        <v>0</v>
      </c>
      <c r="R6" s="71" t="n">
        <v>0</v>
      </c>
      <c r="S6" s="71" t="n">
        <v>0</v>
      </c>
    </row>
    <row r="7" s="74" customFormat="true" ht="41.75" hidden="false" customHeight="false" outlineLevel="0" collapsed="false">
      <c r="A7" s="51" t="s">
        <v>54</v>
      </c>
      <c r="B7" s="36" t="s">
        <v>48</v>
      </c>
      <c r="C7" s="36" t="s">
        <v>39</v>
      </c>
      <c r="D7" s="36" t="s">
        <v>40</v>
      </c>
      <c r="E7" s="36" t="s">
        <v>55</v>
      </c>
      <c r="F7" s="36" t="s">
        <v>56</v>
      </c>
      <c r="G7" s="69" t="n">
        <v>1000000</v>
      </c>
      <c r="H7" s="70" t="n">
        <v>1000000</v>
      </c>
      <c r="I7" s="70" t="n">
        <v>0</v>
      </c>
      <c r="J7" s="70"/>
      <c r="K7" s="71" t="n">
        <v>0</v>
      </c>
      <c r="L7" s="71" t="n">
        <v>0</v>
      </c>
      <c r="M7" s="71" t="n">
        <v>500000</v>
      </c>
      <c r="N7" s="71" t="n">
        <v>500000</v>
      </c>
      <c r="O7" s="75" t="n">
        <v>0</v>
      </c>
      <c r="P7" s="71" t="n">
        <v>0</v>
      </c>
      <c r="Q7" s="71" t="n">
        <v>0</v>
      </c>
      <c r="R7" s="71" t="n">
        <v>0</v>
      </c>
      <c r="S7" s="71" t="n">
        <v>0</v>
      </c>
    </row>
    <row r="8" s="74" customFormat="true" ht="41.75" hidden="false" customHeight="false" outlineLevel="0" collapsed="false">
      <c r="A8" s="51" t="s">
        <v>57</v>
      </c>
      <c r="B8" s="36" t="s">
        <v>58</v>
      </c>
      <c r="C8" s="36" t="s">
        <v>39</v>
      </c>
      <c r="D8" s="36" t="s">
        <v>40</v>
      </c>
      <c r="E8" s="36" t="s">
        <v>59</v>
      </c>
      <c r="F8" s="36" t="s">
        <v>60</v>
      </c>
      <c r="G8" s="69" t="n">
        <v>3000000</v>
      </c>
      <c r="H8" s="70" t="n">
        <v>3000000</v>
      </c>
      <c r="I8" s="70" t="n">
        <v>0</v>
      </c>
      <c r="J8" s="70"/>
      <c r="K8" s="71" t="n">
        <v>0</v>
      </c>
      <c r="L8" s="71" t="n">
        <v>1000000</v>
      </c>
      <c r="M8" s="71" t="n">
        <v>1500000</v>
      </c>
      <c r="N8" s="71" t="n">
        <v>500000</v>
      </c>
      <c r="O8" s="75" t="n">
        <v>0</v>
      </c>
      <c r="P8" s="71" t="n">
        <v>0</v>
      </c>
      <c r="Q8" s="71" t="n">
        <v>0</v>
      </c>
      <c r="R8" s="71" t="n">
        <v>0</v>
      </c>
      <c r="S8" s="71" t="n">
        <v>0</v>
      </c>
    </row>
    <row r="9" s="74" customFormat="true" ht="41.75" hidden="false" customHeight="false" outlineLevel="0" collapsed="false">
      <c r="A9" s="51" t="s">
        <v>62</v>
      </c>
      <c r="B9" s="36" t="s">
        <v>38</v>
      </c>
      <c r="C9" s="36" t="s">
        <v>39</v>
      </c>
      <c r="D9" s="36" t="s">
        <v>40</v>
      </c>
      <c r="E9" s="36" t="s">
        <v>63</v>
      </c>
      <c r="F9" s="36" t="s">
        <v>64</v>
      </c>
      <c r="G9" s="69" t="n">
        <v>1500000</v>
      </c>
      <c r="H9" s="70" t="n">
        <v>1500000</v>
      </c>
      <c r="I9" s="70" t="n">
        <v>0</v>
      </c>
      <c r="J9" s="70"/>
      <c r="K9" s="71" t="n">
        <v>0</v>
      </c>
      <c r="L9" s="71" t="n">
        <v>0</v>
      </c>
      <c r="M9" s="71" t="n">
        <v>750000</v>
      </c>
      <c r="N9" s="71" t="n">
        <v>750000</v>
      </c>
      <c r="O9" s="75" t="n">
        <v>0</v>
      </c>
      <c r="P9" s="71" t="n">
        <v>0</v>
      </c>
      <c r="Q9" s="71" t="n">
        <v>0</v>
      </c>
      <c r="R9" s="71" t="n">
        <v>0</v>
      </c>
      <c r="S9" s="71" t="n">
        <v>0</v>
      </c>
    </row>
    <row r="10" s="74" customFormat="true" ht="41.75" hidden="false" customHeight="false" outlineLevel="0" collapsed="false">
      <c r="A10" s="51" t="s">
        <v>65</v>
      </c>
      <c r="B10" s="36" t="s">
        <v>66</v>
      </c>
      <c r="C10" s="36" t="s">
        <v>39</v>
      </c>
      <c r="D10" s="36" t="s">
        <v>40</v>
      </c>
      <c r="E10" s="36" t="s">
        <v>67</v>
      </c>
      <c r="F10" s="36" t="s">
        <v>68</v>
      </c>
      <c r="G10" s="69" t="n">
        <v>600000</v>
      </c>
      <c r="H10" s="70" t="n">
        <v>600000</v>
      </c>
      <c r="I10" s="70" t="n">
        <v>0</v>
      </c>
      <c r="J10" s="70"/>
      <c r="K10" s="71" t="n">
        <v>0</v>
      </c>
      <c r="L10" s="71" t="n">
        <v>180000</v>
      </c>
      <c r="M10" s="71" t="n">
        <v>210000</v>
      </c>
      <c r="N10" s="71" t="n">
        <v>210000</v>
      </c>
      <c r="O10" s="75" t="n">
        <v>0</v>
      </c>
      <c r="P10" s="71" t="n">
        <v>0</v>
      </c>
      <c r="Q10" s="71" t="n">
        <v>0</v>
      </c>
      <c r="R10" s="71" t="n">
        <v>0</v>
      </c>
      <c r="S10" s="71" t="n">
        <v>0</v>
      </c>
    </row>
    <row r="11" s="74" customFormat="true" ht="41.75" hidden="false" customHeight="false" outlineLevel="0" collapsed="false">
      <c r="A11" s="51" t="s">
        <v>69</v>
      </c>
      <c r="B11" s="36" t="s">
        <v>66</v>
      </c>
      <c r="C11" s="36" t="s">
        <v>39</v>
      </c>
      <c r="D11" s="36" t="s">
        <v>40</v>
      </c>
      <c r="E11" s="36" t="s">
        <v>70</v>
      </c>
      <c r="F11" s="36" t="s">
        <v>71</v>
      </c>
      <c r="G11" s="69" t="n">
        <v>1200000</v>
      </c>
      <c r="H11" s="70" t="n">
        <v>1200000</v>
      </c>
      <c r="I11" s="70" t="n">
        <v>0</v>
      </c>
      <c r="J11" s="70"/>
      <c r="K11" s="71" t="n">
        <v>0</v>
      </c>
      <c r="L11" s="71" t="n">
        <v>400000</v>
      </c>
      <c r="M11" s="71" t="n">
        <v>400000</v>
      </c>
      <c r="N11" s="71" t="n">
        <v>400000</v>
      </c>
      <c r="O11" s="75" t="n">
        <v>0</v>
      </c>
      <c r="P11" s="71" t="n">
        <v>0</v>
      </c>
      <c r="Q11" s="71" t="n">
        <v>0</v>
      </c>
      <c r="R11" s="71" t="n">
        <v>0</v>
      </c>
      <c r="S11" s="71" t="n">
        <v>0</v>
      </c>
    </row>
    <row r="12" s="74" customFormat="true" ht="41.75" hidden="false" customHeight="false" outlineLevel="0" collapsed="false">
      <c r="A12" s="51" t="s">
        <v>72</v>
      </c>
      <c r="B12" s="36" t="s">
        <v>66</v>
      </c>
      <c r="C12" s="36" t="s">
        <v>39</v>
      </c>
      <c r="D12" s="36" t="s">
        <v>40</v>
      </c>
      <c r="E12" s="36" t="s">
        <v>73</v>
      </c>
      <c r="F12" s="36" t="s">
        <v>74</v>
      </c>
      <c r="G12" s="69" t="n">
        <v>1200000</v>
      </c>
      <c r="H12" s="70" t="n">
        <v>1200000</v>
      </c>
      <c r="I12" s="70" t="n">
        <v>0</v>
      </c>
      <c r="J12" s="70"/>
      <c r="K12" s="71" t="n">
        <v>0</v>
      </c>
      <c r="L12" s="71" t="n">
        <v>400000</v>
      </c>
      <c r="M12" s="71" t="n">
        <v>400000</v>
      </c>
      <c r="N12" s="71" t="n">
        <v>400000</v>
      </c>
      <c r="O12" s="75" t="n">
        <v>0</v>
      </c>
      <c r="P12" s="71" t="n">
        <v>0</v>
      </c>
      <c r="Q12" s="71" t="n">
        <v>0</v>
      </c>
      <c r="R12" s="71" t="n">
        <v>0</v>
      </c>
      <c r="S12" s="71" t="n">
        <v>0</v>
      </c>
    </row>
    <row r="13" s="74" customFormat="true" ht="41.75" hidden="false" customHeight="false" outlineLevel="0" collapsed="false">
      <c r="A13" s="51" t="s">
        <v>75</v>
      </c>
      <c r="B13" s="36" t="s">
        <v>76</v>
      </c>
      <c r="C13" s="36" t="s">
        <v>39</v>
      </c>
      <c r="D13" s="36" t="s">
        <v>40</v>
      </c>
      <c r="E13" s="36" t="s">
        <v>77</v>
      </c>
      <c r="F13" s="36" t="s">
        <v>78</v>
      </c>
      <c r="G13" s="69" t="n">
        <v>1000000</v>
      </c>
      <c r="H13" s="70" t="n">
        <v>1000000</v>
      </c>
      <c r="I13" s="70" t="n">
        <v>0</v>
      </c>
      <c r="J13" s="70"/>
      <c r="K13" s="71" t="n">
        <v>0</v>
      </c>
      <c r="L13" s="71" t="n">
        <v>200000</v>
      </c>
      <c r="M13" s="71" t="n">
        <v>500000</v>
      </c>
      <c r="N13" s="71" t="n">
        <v>300000</v>
      </c>
      <c r="O13" s="75" t="n">
        <v>0</v>
      </c>
      <c r="P13" s="71" t="n">
        <v>0</v>
      </c>
      <c r="Q13" s="71" t="n">
        <v>0</v>
      </c>
      <c r="R13" s="71" t="n">
        <v>0</v>
      </c>
      <c r="S13" s="71" t="n">
        <v>0</v>
      </c>
    </row>
    <row r="14" s="74" customFormat="true" ht="41.75" hidden="false" customHeight="false" outlineLevel="0" collapsed="false">
      <c r="A14" s="51" t="s">
        <v>80</v>
      </c>
      <c r="B14" s="36" t="s">
        <v>76</v>
      </c>
      <c r="C14" s="36" t="s">
        <v>39</v>
      </c>
      <c r="D14" s="36" t="s">
        <v>40</v>
      </c>
      <c r="E14" s="36" t="s">
        <v>81</v>
      </c>
      <c r="F14" s="36" t="s">
        <v>82</v>
      </c>
      <c r="G14" s="69" t="n">
        <v>1000000</v>
      </c>
      <c r="H14" s="70" t="n">
        <v>1000000</v>
      </c>
      <c r="I14" s="70" t="n">
        <v>0</v>
      </c>
      <c r="J14" s="70"/>
      <c r="K14" s="71" t="n">
        <v>0</v>
      </c>
      <c r="L14" s="71" t="n">
        <v>200000</v>
      </c>
      <c r="M14" s="71" t="n">
        <v>500000</v>
      </c>
      <c r="N14" s="71" t="n">
        <v>300000</v>
      </c>
      <c r="O14" s="75" t="n">
        <v>0</v>
      </c>
      <c r="P14" s="71" t="n">
        <v>0</v>
      </c>
      <c r="Q14" s="71" t="n">
        <v>0</v>
      </c>
      <c r="R14" s="71" t="n">
        <v>0</v>
      </c>
      <c r="S14" s="71" t="n">
        <v>0</v>
      </c>
    </row>
    <row r="15" s="74" customFormat="true" ht="41.75" hidden="false" customHeight="false" outlineLevel="0" collapsed="false">
      <c r="A15" s="51" t="s">
        <v>83</v>
      </c>
      <c r="B15" s="36" t="s">
        <v>76</v>
      </c>
      <c r="C15" s="36" t="s">
        <v>39</v>
      </c>
      <c r="D15" s="36" t="s">
        <v>40</v>
      </c>
      <c r="E15" s="36" t="s">
        <v>84</v>
      </c>
      <c r="F15" s="36" t="s">
        <v>85</v>
      </c>
      <c r="G15" s="69" t="n">
        <v>1000000</v>
      </c>
      <c r="H15" s="70" t="n">
        <v>1000000</v>
      </c>
      <c r="I15" s="70" t="n">
        <v>0</v>
      </c>
      <c r="J15" s="70"/>
      <c r="K15" s="71" t="n">
        <v>0</v>
      </c>
      <c r="L15" s="71" t="n">
        <v>200000</v>
      </c>
      <c r="M15" s="71" t="n">
        <v>500000</v>
      </c>
      <c r="N15" s="71" t="n">
        <v>300000</v>
      </c>
      <c r="O15" s="75" t="n">
        <v>0</v>
      </c>
      <c r="P15" s="71" t="n">
        <v>0</v>
      </c>
      <c r="Q15" s="71" t="n">
        <v>0</v>
      </c>
      <c r="R15" s="71" t="n">
        <v>0</v>
      </c>
      <c r="S15" s="71" t="n">
        <v>0</v>
      </c>
    </row>
    <row r="16" s="74" customFormat="true" ht="41.75" hidden="false" customHeight="false" outlineLevel="0" collapsed="false">
      <c r="A16" s="51" t="s">
        <v>86</v>
      </c>
      <c r="B16" s="36" t="s">
        <v>87</v>
      </c>
      <c r="C16" s="36" t="s">
        <v>39</v>
      </c>
      <c r="D16" s="36" t="s">
        <v>40</v>
      </c>
      <c r="E16" s="36" t="s">
        <v>88</v>
      </c>
      <c r="F16" s="36" t="s">
        <v>89</v>
      </c>
      <c r="G16" s="69" t="n">
        <v>3000000</v>
      </c>
      <c r="H16" s="70" t="n">
        <v>3000000</v>
      </c>
      <c r="I16" s="70" t="n">
        <v>0</v>
      </c>
      <c r="J16" s="70"/>
      <c r="K16" s="71" t="n">
        <v>0</v>
      </c>
      <c r="L16" s="71" t="n">
        <v>500000</v>
      </c>
      <c r="M16" s="71" t="n">
        <v>2000000</v>
      </c>
      <c r="N16" s="71" t="n">
        <v>500000</v>
      </c>
      <c r="O16" s="75" t="n">
        <v>0</v>
      </c>
      <c r="P16" s="71" t="n">
        <v>0</v>
      </c>
      <c r="Q16" s="71" t="n">
        <v>0</v>
      </c>
      <c r="R16" s="71" t="n">
        <v>0</v>
      </c>
      <c r="S16" s="71" t="n">
        <v>0</v>
      </c>
    </row>
    <row r="17" s="74" customFormat="true" ht="41.75" hidden="false" customHeight="false" outlineLevel="0" collapsed="false">
      <c r="A17" s="51" t="s">
        <v>90</v>
      </c>
      <c r="B17" s="36" t="s">
        <v>91</v>
      </c>
      <c r="C17" s="36" t="s">
        <v>39</v>
      </c>
      <c r="D17" s="36" t="s">
        <v>40</v>
      </c>
      <c r="E17" s="36" t="s">
        <v>92</v>
      </c>
      <c r="F17" s="36" t="s">
        <v>93</v>
      </c>
      <c r="G17" s="69" t="n">
        <v>1000000</v>
      </c>
      <c r="H17" s="70" t="n">
        <v>1000000</v>
      </c>
      <c r="I17" s="70" t="n">
        <v>0</v>
      </c>
      <c r="J17" s="70"/>
      <c r="K17" s="71" t="n">
        <v>0</v>
      </c>
      <c r="L17" s="71" t="n">
        <v>0</v>
      </c>
      <c r="M17" s="71" t="n">
        <v>500000</v>
      </c>
      <c r="N17" s="71" t="n">
        <v>500000</v>
      </c>
      <c r="O17" s="75" t="n">
        <v>0</v>
      </c>
      <c r="P17" s="71" t="n">
        <v>0</v>
      </c>
      <c r="Q17" s="71" t="n">
        <v>0</v>
      </c>
      <c r="R17" s="71" t="n">
        <v>0</v>
      </c>
      <c r="S17" s="71" t="n">
        <v>0</v>
      </c>
    </row>
    <row r="18" s="74" customFormat="true" ht="41.75" hidden="false" customHeight="false" outlineLevel="0" collapsed="false">
      <c r="A18" s="51" t="s">
        <v>95</v>
      </c>
      <c r="B18" s="36" t="s">
        <v>91</v>
      </c>
      <c r="C18" s="36" t="s">
        <v>39</v>
      </c>
      <c r="D18" s="36" t="s">
        <v>40</v>
      </c>
      <c r="E18" s="36" t="s">
        <v>96</v>
      </c>
      <c r="F18" s="36" t="s">
        <v>97</v>
      </c>
      <c r="G18" s="69" t="n">
        <v>1000000</v>
      </c>
      <c r="H18" s="70" t="n">
        <v>1000000</v>
      </c>
      <c r="I18" s="70" t="n">
        <v>0</v>
      </c>
      <c r="J18" s="70"/>
      <c r="K18" s="71" t="n">
        <v>0</v>
      </c>
      <c r="L18" s="71" t="n">
        <v>0</v>
      </c>
      <c r="M18" s="71" t="n">
        <v>500000</v>
      </c>
      <c r="N18" s="71" t="n">
        <v>500000</v>
      </c>
      <c r="O18" s="75" t="n">
        <v>0</v>
      </c>
      <c r="P18" s="71" t="n">
        <v>0</v>
      </c>
      <c r="Q18" s="71" t="n">
        <v>0</v>
      </c>
      <c r="R18" s="71" t="n">
        <v>0</v>
      </c>
      <c r="S18" s="71" t="n">
        <v>0</v>
      </c>
    </row>
    <row r="19" s="74" customFormat="true" ht="41.75" hidden="false" customHeight="false" outlineLevel="0" collapsed="false">
      <c r="A19" s="51" t="s">
        <v>98</v>
      </c>
      <c r="B19" s="36" t="s">
        <v>91</v>
      </c>
      <c r="C19" s="36" t="s">
        <v>39</v>
      </c>
      <c r="D19" s="36" t="s">
        <v>40</v>
      </c>
      <c r="E19" s="36" t="s">
        <v>99</v>
      </c>
      <c r="F19" s="36" t="s">
        <v>100</v>
      </c>
      <c r="G19" s="69" t="n">
        <v>1000000</v>
      </c>
      <c r="H19" s="70" t="n">
        <v>1000000</v>
      </c>
      <c r="I19" s="70" t="n">
        <v>0</v>
      </c>
      <c r="J19" s="70"/>
      <c r="K19" s="71" t="n">
        <v>0</v>
      </c>
      <c r="L19" s="71" t="n">
        <v>0</v>
      </c>
      <c r="M19" s="71" t="n">
        <v>400000</v>
      </c>
      <c r="N19" s="71" t="n">
        <v>600000</v>
      </c>
      <c r="O19" s="75" t="n">
        <v>0</v>
      </c>
      <c r="P19" s="71" t="n">
        <v>0</v>
      </c>
      <c r="Q19" s="71" t="n">
        <v>0</v>
      </c>
      <c r="R19" s="71" t="n">
        <v>0</v>
      </c>
      <c r="S19" s="71" t="n">
        <v>0</v>
      </c>
    </row>
    <row r="20" s="74" customFormat="true" ht="41.75" hidden="false" customHeight="false" outlineLevel="0" collapsed="false">
      <c r="A20" s="51" t="s">
        <v>101</v>
      </c>
      <c r="B20" s="36" t="s">
        <v>102</v>
      </c>
      <c r="C20" s="36" t="s">
        <v>39</v>
      </c>
      <c r="D20" s="36" t="s">
        <v>40</v>
      </c>
      <c r="E20" s="36" t="s">
        <v>103</v>
      </c>
      <c r="F20" s="36" t="s">
        <v>104</v>
      </c>
      <c r="G20" s="69" t="n">
        <v>1000000</v>
      </c>
      <c r="H20" s="70" t="n">
        <v>1000000</v>
      </c>
      <c r="I20" s="70" t="n">
        <v>0</v>
      </c>
      <c r="J20" s="70"/>
      <c r="K20" s="71" t="n">
        <v>0</v>
      </c>
      <c r="L20" s="71" t="n">
        <v>120000</v>
      </c>
      <c r="M20" s="71" t="n">
        <v>440000</v>
      </c>
      <c r="N20" s="71" t="n">
        <v>440000</v>
      </c>
      <c r="O20" s="75" t="n">
        <v>0</v>
      </c>
      <c r="P20" s="71" t="n">
        <v>0</v>
      </c>
      <c r="Q20" s="71" t="n">
        <v>0</v>
      </c>
      <c r="R20" s="71" t="n">
        <v>0</v>
      </c>
      <c r="S20" s="71" t="n">
        <v>0</v>
      </c>
    </row>
    <row r="21" s="74" customFormat="true" ht="41.75" hidden="false" customHeight="false" outlineLevel="0" collapsed="false">
      <c r="A21" s="51" t="s">
        <v>105</v>
      </c>
      <c r="B21" s="36" t="s">
        <v>102</v>
      </c>
      <c r="C21" s="36" t="s">
        <v>39</v>
      </c>
      <c r="D21" s="36" t="s">
        <v>40</v>
      </c>
      <c r="E21" s="36" t="s">
        <v>106</v>
      </c>
      <c r="F21" s="36" t="s">
        <v>107</v>
      </c>
      <c r="G21" s="69" t="n">
        <v>1200000</v>
      </c>
      <c r="H21" s="70" t="n">
        <v>1200000</v>
      </c>
      <c r="I21" s="70" t="n">
        <v>0</v>
      </c>
      <c r="J21" s="70"/>
      <c r="K21" s="71" t="n">
        <v>0</v>
      </c>
      <c r="L21" s="71" t="n">
        <v>0</v>
      </c>
      <c r="M21" s="71" t="n">
        <v>600000</v>
      </c>
      <c r="N21" s="71" t="n">
        <v>600000</v>
      </c>
      <c r="O21" s="75" t="n">
        <v>0</v>
      </c>
      <c r="P21" s="71" t="n">
        <v>0</v>
      </c>
      <c r="Q21" s="71" t="n">
        <v>0</v>
      </c>
      <c r="R21" s="71" t="n">
        <v>0</v>
      </c>
      <c r="S21" s="71" t="n">
        <v>0</v>
      </c>
    </row>
    <row r="22" s="74" customFormat="true" ht="41.75" hidden="false" customHeight="false" outlineLevel="0" collapsed="false">
      <c r="A22" s="51" t="s">
        <v>108</v>
      </c>
      <c r="B22" s="36" t="s">
        <v>102</v>
      </c>
      <c r="C22" s="36" t="s">
        <v>39</v>
      </c>
      <c r="D22" s="36" t="s">
        <v>40</v>
      </c>
      <c r="E22" s="36" t="s">
        <v>109</v>
      </c>
      <c r="F22" s="36" t="s">
        <v>110</v>
      </c>
      <c r="G22" s="69" t="n">
        <v>800000</v>
      </c>
      <c r="H22" s="70" t="n">
        <v>800000</v>
      </c>
      <c r="I22" s="70" t="n">
        <v>0</v>
      </c>
      <c r="J22" s="70"/>
      <c r="K22" s="71" t="n">
        <v>0</v>
      </c>
      <c r="L22" s="71" t="n">
        <v>0</v>
      </c>
      <c r="M22" s="71" t="n">
        <v>400000</v>
      </c>
      <c r="N22" s="71" t="n">
        <v>400000</v>
      </c>
      <c r="O22" s="75" t="n">
        <v>0</v>
      </c>
      <c r="P22" s="71" t="n">
        <v>0</v>
      </c>
      <c r="Q22" s="71" t="n">
        <v>0</v>
      </c>
      <c r="R22" s="71" t="n">
        <v>0</v>
      </c>
      <c r="S22" s="71" t="n">
        <v>0</v>
      </c>
    </row>
    <row r="23" s="74" customFormat="true" ht="41.75" hidden="false" customHeight="false" outlineLevel="0" collapsed="false">
      <c r="A23" s="51" t="s">
        <v>111</v>
      </c>
      <c r="B23" s="36" t="s">
        <v>112</v>
      </c>
      <c r="C23" s="36" t="s">
        <v>39</v>
      </c>
      <c r="D23" s="36" t="s">
        <v>40</v>
      </c>
      <c r="E23" s="36" t="s">
        <v>113</v>
      </c>
      <c r="F23" s="36" t="s">
        <v>114</v>
      </c>
      <c r="G23" s="69" t="n">
        <v>1900000</v>
      </c>
      <c r="H23" s="70" t="n">
        <v>1900000</v>
      </c>
      <c r="I23" s="70" t="n">
        <v>0</v>
      </c>
      <c r="J23" s="70"/>
      <c r="K23" s="71" t="n">
        <v>0</v>
      </c>
      <c r="L23" s="71" t="n">
        <v>400000</v>
      </c>
      <c r="M23" s="71" t="n">
        <v>1000000</v>
      </c>
      <c r="N23" s="71" t="n">
        <v>500000</v>
      </c>
      <c r="O23" s="75" t="n">
        <v>0</v>
      </c>
      <c r="P23" s="71" t="n">
        <v>0</v>
      </c>
      <c r="Q23" s="71" t="n">
        <v>0</v>
      </c>
      <c r="R23" s="71" t="n">
        <v>0</v>
      </c>
      <c r="S23" s="71" t="n">
        <v>0</v>
      </c>
    </row>
    <row r="24" s="74" customFormat="true" ht="41.75" hidden="false" customHeight="false" outlineLevel="0" collapsed="false">
      <c r="A24" s="51" t="s">
        <v>115</v>
      </c>
      <c r="B24" s="36" t="s">
        <v>112</v>
      </c>
      <c r="C24" s="36" t="s">
        <v>39</v>
      </c>
      <c r="D24" s="36" t="s">
        <v>40</v>
      </c>
      <c r="E24" s="36" t="s">
        <v>116</v>
      </c>
      <c r="F24" s="36" t="s">
        <v>117</v>
      </c>
      <c r="G24" s="69" t="n">
        <v>1100000</v>
      </c>
      <c r="H24" s="70" t="n">
        <v>1100000</v>
      </c>
      <c r="I24" s="70" t="n">
        <v>0</v>
      </c>
      <c r="J24" s="70"/>
      <c r="K24" s="71" t="n">
        <v>0</v>
      </c>
      <c r="L24" s="76" t="n">
        <v>500000</v>
      </c>
      <c r="M24" s="76" t="n">
        <v>600000</v>
      </c>
      <c r="N24" s="71" t="n">
        <v>0</v>
      </c>
      <c r="O24" s="75" t="n">
        <v>0</v>
      </c>
      <c r="P24" s="71" t="n">
        <v>0</v>
      </c>
      <c r="Q24" s="71" t="n">
        <v>0</v>
      </c>
      <c r="R24" s="71" t="n">
        <v>0</v>
      </c>
      <c r="S24" s="71" t="n">
        <v>0</v>
      </c>
    </row>
    <row r="25" s="74" customFormat="true" ht="45.75" hidden="false" customHeight="true" outlineLevel="0" collapsed="false">
      <c r="A25" s="51" t="s">
        <v>118</v>
      </c>
      <c r="B25" s="36" t="s">
        <v>119</v>
      </c>
      <c r="C25" s="36" t="s">
        <v>120</v>
      </c>
      <c r="D25" s="36" t="s">
        <v>121</v>
      </c>
      <c r="E25" s="36"/>
      <c r="F25" s="36" t="s">
        <v>122</v>
      </c>
      <c r="G25" s="69" t="n">
        <v>4261739</v>
      </c>
      <c r="H25" s="77" t="n">
        <f aca="false">K25+L25+M25+N25+O25+P25+Q25+R25+S25</f>
        <v>4261739</v>
      </c>
      <c r="I25" s="78" t="n">
        <v>0</v>
      </c>
      <c r="J25" s="78"/>
      <c r="K25" s="71" t="n">
        <v>0</v>
      </c>
      <c r="L25" s="71" t="n">
        <v>400000</v>
      </c>
      <c r="M25" s="71" t="n">
        <v>500000</v>
      </c>
      <c r="N25" s="71" t="n">
        <v>582305</v>
      </c>
      <c r="O25" s="75" t="n">
        <f aca="false">414824+100000</f>
        <v>514824</v>
      </c>
      <c r="P25" s="71" t="n">
        <f aca="false">364610+400000</f>
        <v>764610</v>
      </c>
      <c r="Q25" s="71" t="n">
        <v>500000</v>
      </c>
      <c r="R25" s="71" t="n">
        <v>500000</v>
      </c>
      <c r="S25" s="71" t="n">
        <v>500000</v>
      </c>
    </row>
    <row r="26" s="74" customFormat="true" ht="42.75" hidden="false" customHeight="false" outlineLevel="0" collapsed="false">
      <c r="A26" s="51" t="s">
        <v>124</v>
      </c>
      <c r="B26" s="36" t="s">
        <v>125</v>
      </c>
      <c r="C26" s="36" t="s">
        <v>126</v>
      </c>
      <c r="D26" s="36" t="s">
        <v>127</v>
      </c>
      <c r="E26" s="36"/>
      <c r="F26" s="79" t="s">
        <v>128</v>
      </c>
      <c r="G26" s="80" t="n">
        <f aca="false">H26+I26</f>
        <v>33650000</v>
      </c>
      <c r="H26" s="77" t="n">
        <f aca="false">K26+L26+M26+N26+O26+P26+Q26+R26+S26</f>
        <v>26300000</v>
      </c>
      <c r="I26" s="81" t="n">
        <v>7350000</v>
      </c>
      <c r="J26" s="81"/>
      <c r="K26" s="71" t="n">
        <v>0</v>
      </c>
      <c r="L26" s="71" t="n">
        <v>0</v>
      </c>
      <c r="M26" s="71" t="n">
        <v>5260000</v>
      </c>
      <c r="N26" s="71" t="n">
        <v>7890000</v>
      </c>
      <c r="O26" s="75" t="n">
        <v>7890000</v>
      </c>
      <c r="P26" s="71" t="n">
        <v>5260000</v>
      </c>
      <c r="Q26" s="71" t="n">
        <v>0</v>
      </c>
      <c r="R26" s="71" t="n">
        <v>0</v>
      </c>
      <c r="S26" s="71" t="n">
        <v>0</v>
      </c>
    </row>
    <row r="27" s="74" customFormat="true" ht="39.75" hidden="false" customHeight="true" outlineLevel="0" collapsed="false">
      <c r="A27" s="51" t="s">
        <v>130</v>
      </c>
      <c r="B27" s="36" t="s">
        <v>131</v>
      </c>
      <c r="C27" s="36" t="s">
        <v>132</v>
      </c>
      <c r="D27" s="36" t="s">
        <v>133</v>
      </c>
      <c r="E27" s="36"/>
      <c r="F27" s="79" t="s">
        <v>134</v>
      </c>
      <c r="G27" s="82" t="n">
        <f aca="false">H27+I27</f>
        <v>22000000</v>
      </c>
      <c r="H27" s="77" t="n">
        <f aca="false">K27+L27+M27+N27+O27+P27+Q27+R27+S27</f>
        <v>14000000</v>
      </c>
      <c r="I27" s="81" t="n">
        <v>8000000</v>
      </c>
      <c r="J27" s="81"/>
      <c r="K27" s="71" t="n">
        <v>0</v>
      </c>
      <c r="L27" s="71" t="n">
        <v>3000000</v>
      </c>
      <c r="M27" s="71" t="n">
        <v>5000000</v>
      </c>
      <c r="N27" s="71" t="n">
        <v>4000000</v>
      </c>
      <c r="O27" s="75" t="n">
        <v>2000000</v>
      </c>
      <c r="P27" s="71" t="n">
        <v>0</v>
      </c>
      <c r="Q27" s="71" t="n">
        <v>0</v>
      </c>
      <c r="R27" s="71" t="n">
        <v>0</v>
      </c>
      <c r="S27" s="71" t="n">
        <v>0</v>
      </c>
      <c r="T27" s="83"/>
      <c r="U27" s="83"/>
      <c r="V27" s="83"/>
    </row>
    <row r="28" s="74" customFormat="true" ht="28.5" hidden="false" customHeight="false" outlineLevel="0" collapsed="false">
      <c r="A28" s="51" t="s">
        <v>136</v>
      </c>
      <c r="B28" s="36" t="s">
        <v>137</v>
      </c>
      <c r="C28" s="36" t="s">
        <v>132</v>
      </c>
      <c r="D28" s="39" t="s">
        <v>138</v>
      </c>
      <c r="E28" s="36" t="s">
        <v>139</v>
      </c>
      <c r="F28" s="79" t="s">
        <v>308</v>
      </c>
      <c r="G28" s="84" t="n">
        <v>4000000</v>
      </c>
      <c r="H28" s="77" t="n">
        <f aca="false">K28+L28+M28+N28+O28+P28+Q28+R28+S28</f>
        <v>4000000</v>
      </c>
      <c r="I28" s="78" t="n">
        <v>0</v>
      </c>
      <c r="J28" s="78"/>
      <c r="K28" s="71" t="n">
        <v>0</v>
      </c>
      <c r="L28" s="71" t="n">
        <v>0</v>
      </c>
      <c r="M28" s="71" t="n">
        <v>800000</v>
      </c>
      <c r="N28" s="71" t="n">
        <v>1600000</v>
      </c>
      <c r="O28" s="75" t="n">
        <v>1600000</v>
      </c>
      <c r="P28" s="71" t="n">
        <v>0</v>
      </c>
      <c r="Q28" s="71" t="n">
        <v>0</v>
      </c>
      <c r="R28" s="71" t="n">
        <v>0</v>
      </c>
      <c r="S28" s="71" t="n">
        <v>0</v>
      </c>
      <c r="T28" s="83"/>
      <c r="U28" s="83"/>
      <c r="V28" s="83"/>
    </row>
    <row r="29" s="74" customFormat="true" ht="41.75" hidden="false" customHeight="false" outlineLevel="0" collapsed="false">
      <c r="A29" s="51" t="s">
        <v>141</v>
      </c>
      <c r="B29" s="36" t="s">
        <v>142</v>
      </c>
      <c r="C29" s="36" t="s">
        <v>143</v>
      </c>
      <c r="D29" s="39" t="s">
        <v>309</v>
      </c>
      <c r="E29" s="36" t="s">
        <v>145</v>
      </c>
      <c r="F29" s="79" t="s">
        <v>146</v>
      </c>
      <c r="G29" s="84" t="n">
        <v>20000000</v>
      </c>
      <c r="H29" s="77" t="n">
        <f aca="false">K29+L29+M29+N29+O29+P29+Q29+R29+S29</f>
        <v>4000000</v>
      </c>
      <c r="I29" s="78" t="n">
        <v>16000000</v>
      </c>
      <c r="J29" s="78"/>
      <c r="K29" s="71" t="n">
        <v>1000000</v>
      </c>
      <c r="L29" s="71" t="n">
        <v>2000000</v>
      </c>
      <c r="M29" s="71" t="n">
        <v>1000000</v>
      </c>
      <c r="N29" s="71" t="n">
        <v>0</v>
      </c>
      <c r="O29" s="75" t="n">
        <v>0</v>
      </c>
      <c r="P29" s="71" t="n">
        <v>0</v>
      </c>
      <c r="Q29" s="71" t="n">
        <v>0</v>
      </c>
      <c r="R29" s="71" t="n">
        <v>0</v>
      </c>
      <c r="S29" s="71" t="n">
        <v>0</v>
      </c>
      <c r="T29" s="83"/>
      <c r="U29" s="83"/>
      <c r="V29" s="83"/>
    </row>
    <row r="30" s="74" customFormat="true" ht="41.75" hidden="false" customHeight="false" outlineLevel="0" collapsed="false">
      <c r="A30" s="51" t="s">
        <v>148</v>
      </c>
      <c r="B30" s="36" t="s">
        <v>149</v>
      </c>
      <c r="C30" s="36" t="s">
        <v>150</v>
      </c>
      <c r="D30" s="36" t="s">
        <v>151</v>
      </c>
      <c r="E30" s="36"/>
      <c r="F30" s="79" t="s">
        <v>152</v>
      </c>
      <c r="G30" s="84" t="n">
        <f aca="false">H30+I30</f>
        <v>148700000</v>
      </c>
      <c r="H30" s="77" t="n">
        <f aca="false">K30+L30+M30+N30+O30+P30+Q30+R30</f>
        <v>135000000</v>
      </c>
      <c r="I30" s="78" t="n">
        <v>13700000</v>
      </c>
      <c r="J30" s="78"/>
      <c r="K30" s="71" t="n">
        <v>881782</v>
      </c>
      <c r="L30" s="71" t="n">
        <v>16500000</v>
      </c>
      <c r="M30" s="71" t="n">
        <f aca="false">20000000+618218</f>
        <v>20618218</v>
      </c>
      <c r="N30" s="71" t="n">
        <v>14000000</v>
      </c>
      <c r="O30" s="75" t="n">
        <v>18000000</v>
      </c>
      <c r="P30" s="71" t="n">
        <v>18000000</v>
      </c>
      <c r="Q30" s="71" t="n">
        <v>25000000</v>
      </c>
      <c r="R30" s="71" t="n">
        <v>22000000</v>
      </c>
      <c r="S30" s="71" t="n">
        <v>0</v>
      </c>
      <c r="T30" s="83"/>
      <c r="U30" s="83"/>
      <c r="V30" s="83"/>
    </row>
    <row r="31" s="74" customFormat="true" ht="41.75" hidden="false" customHeight="false" outlineLevel="0" collapsed="false">
      <c r="A31" s="51" t="s">
        <v>154</v>
      </c>
      <c r="B31" s="36" t="s">
        <v>155</v>
      </c>
      <c r="C31" s="36" t="s">
        <v>156</v>
      </c>
      <c r="D31" s="36" t="s">
        <v>157</v>
      </c>
      <c r="E31" s="36"/>
      <c r="F31" s="79" t="s">
        <v>158</v>
      </c>
      <c r="G31" s="84" t="n">
        <f aca="false">H31+I31</f>
        <v>20000000</v>
      </c>
      <c r="H31" s="77" t="n">
        <f aca="false">K31+L31+M31+N31+O31+P31+Q31+R31+S31</f>
        <v>18000000</v>
      </c>
      <c r="I31" s="78" t="n">
        <v>2000000</v>
      </c>
      <c r="J31" s="78"/>
      <c r="K31" s="71" t="n">
        <v>0</v>
      </c>
      <c r="L31" s="71" t="n">
        <v>750000</v>
      </c>
      <c r="M31" s="71" t="n">
        <v>1250000</v>
      </c>
      <c r="N31" s="71" t="n">
        <v>3000000</v>
      </c>
      <c r="O31" s="75" t="n">
        <v>3250000</v>
      </c>
      <c r="P31" s="71" t="n">
        <v>3250000</v>
      </c>
      <c r="Q31" s="71" t="n">
        <v>3000000</v>
      </c>
      <c r="R31" s="71" t="n">
        <v>2500000</v>
      </c>
      <c r="S31" s="71" t="n">
        <v>1000000</v>
      </c>
      <c r="T31" s="83"/>
      <c r="U31" s="83"/>
      <c r="V31" s="83"/>
    </row>
    <row r="32" s="87" customFormat="true" ht="28.35" hidden="false" customHeight="false" outlineLevel="0" collapsed="false">
      <c r="A32" s="51" t="s">
        <v>159</v>
      </c>
      <c r="B32" s="36" t="s">
        <v>160</v>
      </c>
      <c r="C32" s="36" t="s">
        <v>126</v>
      </c>
      <c r="D32" s="36" t="s">
        <v>127</v>
      </c>
      <c r="E32" s="36"/>
      <c r="F32" s="79" t="s">
        <v>161</v>
      </c>
      <c r="G32" s="84" t="n">
        <v>40000000</v>
      </c>
      <c r="H32" s="77" t="n">
        <f aca="false">K32+L32+M32+N32+O32+P32+Q32+R32+S32</f>
        <v>35000000</v>
      </c>
      <c r="I32" s="78" t="n">
        <v>5000000</v>
      </c>
      <c r="J32" s="78"/>
      <c r="K32" s="71" t="n">
        <v>0</v>
      </c>
      <c r="L32" s="71" t="n">
        <v>2500000</v>
      </c>
      <c r="M32" s="71" t="n">
        <v>6000000</v>
      </c>
      <c r="N32" s="71" t="n">
        <v>7500000</v>
      </c>
      <c r="O32" s="75" t="n">
        <v>7000000</v>
      </c>
      <c r="P32" s="85" t="n">
        <v>5000000</v>
      </c>
      <c r="Q32" s="71" t="n">
        <v>4000000</v>
      </c>
      <c r="R32" s="71" t="n">
        <v>3000000</v>
      </c>
      <c r="S32" s="71" t="n">
        <v>0</v>
      </c>
      <c r="T32" s="86"/>
      <c r="U32" s="86"/>
      <c r="V32" s="86"/>
    </row>
    <row r="33" s="87" customFormat="true" ht="28.35" hidden="false" customHeight="false" outlineLevel="0" collapsed="false">
      <c r="A33" s="88" t="s">
        <v>162</v>
      </c>
      <c r="B33" s="89" t="s">
        <v>125</v>
      </c>
      <c r="C33" s="89" t="s">
        <v>126</v>
      </c>
      <c r="D33" s="89" t="s">
        <v>127</v>
      </c>
      <c r="E33" s="89"/>
      <c r="F33" s="90" t="s">
        <v>163</v>
      </c>
      <c r="G33" s="84" t="n">
        <f aca="false">H33+I33</f>
        <v>14700000</v>
      </c>
      <c r="H33" s="77" t="n">
        <f aca="false">K33+L33+M33+N33+O33+P33+Q33+R33</f>
        <v>8700000</v>
      </c>
      <c r="I33" s="78" t="n">
        <v>6000000</v>
      </c>
      <c r="J33" s="78"/>
      <c r="K33" s="71" t="n">
        <v>0</v>
      </c>
      <c r="L33" s="71" t="n">
        <v>1740000</v>
      </c>
      <c r="M33" s="71" t="n">
        <v>2610000</v>
      </c>
      <c r="N33" s="71" t="n">
        <v>2610000</v>
      </c>
      <c r="O33" s="75" t="n">
        <v>1740000</v>
      </c>
      <c r="P33" s="71" t="n">
        <v>0</v>
      </c>
      <c r="Q33" s="71" t="n">
        <v>0</v>
      </c>
      <c r="R33" s="71" t="n">
        <v>0</v>
      </c>
      <c r="S33" s="71" t="n">
        <v>0</v>
      </c>
      <c r="T33" s="86"/>
      <c r="U33" s="86"/>
      <c r="V33" s="86"/>
    </row>
    <row r="34" s="87" customFormat="true" ht="43.5" hidden="false" customHeight="false" outlineLevel="0" collapsed="false">
      <c r="A34" s="38" t="s">
        <v>164</v>
      </c>
      <c r="B34" s="39" t="s">
        <v>165</v>
      </c>
      <c r="C34" s="39" t="s">
        <v>150</v>
      </c>
      <c r="D34" s="39" t="s">
        <v>166</v>
      </c>
      <c r="E34" s="39" t="s">
        <v>167</v>
      </c>
      <c r="F34" s="79" t="s">
        <v>168</v>
      </c>
      <c r="G34" s="91" t="n">
        <v>33385945.53</v>
      </c>
      <c r="H34" s="77" t="n">
        <f aca="false">K34+L34+M34+N34+O34+P34+Q34+R34+S34</f>
        <v>20000000</v>
      </c>
      <c r="I34" s="92" t="n">
        <v>13385945.53</v>
      </c>
      <c r="J34" s="92"/>
      <c r="K34" s="85" t="n">
        <v>0</v>
      </c>
      <c r="L34" s="93" t="n">
        <v>13000000</v>
      </c>
      <c r="M34" s="93" t="n">
        <v>7000000</v>
      </c>
      <c r="N34" s="94" t="n">
        <v>0</v>
      </c>
      <c r="O34" s="95" t="n">
        <v>0</v>
      </c>
      <c r="P34" s="94" t="n">
        <v>0</v>
      </c>
      <c r="Q34" s="94" t="n">
        <v>0</v>
      </c>
      <c r="R34" s="94" t="n">
        <v>0</v>
      </c>
      <c r="S34" s="94" t="n">
        <v>0</v>
      </c>
      <c r="T34" s="86"/>
      <c r="U34" s="86"/>
      <c r="V34" s="86"/>
    </row>
    <row r="35" customFormat="false" ht="27" hidden="false" customHeight="true" outlineLevel="0" collapsed="false">
      <c r="F35" s="96"/>
      <c r="G35" s="97" t="n">
        <f aca="false">SUM(G4:G34)</f>
        <v>367697684.53</v>
      </c>
      <c r="H35" s="98" t="n">
        <f aca="false">SUM(H4:H34)</f>
        <v>296261739</v>
      </c>
      <c r="I35" s="99" t="n">
        <f aca="false">I26+I27+I29+I30+I31+I32+I33+I34</f>
        <v>71435945.53</v>
      </c>
      <c r="J35" s="99"/>
      <c r="K35" s="100" t="n">
        <f aca="false">SUM(K4:K34)</f>
        <v>1881782</v>
      </c>
      <c r="L35" s="99" t="n">
        <f aca="false">SUM(L4:L34)</f>
        <v>43990000</v>
      </c>
      <c r="M35" s="101" t="n">
        <f aca="false">SUM(M4:M34)</f>
        <v>63488218</v>
      </c>
      <c r="N35" s="102" t="n">
        <f aca="false">SUM(N4:N34)</f>
        <v>50632305</v>
      </c>
      <c r="O35" s="103" t="n">
        <f aca="false">SUM(O4:O34)</f>
        <v>41994824</v>
      </c>
      <c r="P35" s="103" t="n">
        <f aca="false">SUM(P4:P34)</f>
        <v>32274610</v>
      </c>
      <c r="Q35" s="103" t="n">
        <f aca="false">SUM(Q4:Q34)</f>
        <v>32500000</v>
      </c>
      <c r="R35" s="103" t="n">
        <f aca="false">SUM(R4:R34)</f>
        <v>28000000</v>
      </c>
      <c r="S35" s="103" t="n">
        <f aca="false">SUM(S4:S34)</f>
        <v>1500000</v>
      </c>
      <c r="T35" s="44"/>
      <c r="U35" s="44"/>
      <c r="V35" s="44"/>
    </row>
    <row r="36" customFormat="false" ht="13.8" hidden="false" customHeight="false" outlineLevel="0" collapsed="false">
      <c r="F36" s="96"/>
      <c r="K36" s="104"/>
      <c r="L36" s="104"/>
      <c r="M36" s="44"/>
      <c r="N36" s="44"/>
      <c r="O36" s="44"/>
      <c r="P36" s="44"/>
    </row>
    <row r="37" customFormat="false" ht="13.8" hidden="false" customHeight="false" outlineLevel="0" collapsed="false">
      <c r="K37" s="104"/>
      <c r="L37" s="105"/>
      <c r="M37" s="105"/>
      <c r="N37" s="105"/>
      <c r="O37" s="105"/>
      <c r="P37" s="105"/>
      <c r="Q37" s="44"/>
    </row>
    <row r="38" customFormat="false" ht="13.8" hidden="false" customHeight="false" outlineLevel="0" collapsed="false">
      <c r="K38" s="106"/>
      <c r="L38" s="104"/>
      <c r="M38" s="104"/>
      <c r="N38" s="104"/>
      <c r="O38" s="104"/>
      <c r="P38" s="107"/>
      <c r="Q38" s="44"/>
    </row>
    <row r="39" customFormat="false" ht="13.8" hidden="false" customHeight="false" outlineLevel="0" collapsed="false">
      <c r="K39" s="106"/>
      <c r="L39" s="104"/>
      <c r="M39" s="44"/>
      <c r="N39" s="44"/>
      <c r="O39" s="44"/>
      <c r="P39" s="107"/>
      <c r="Q39" s="44"/>
    </row>
    <row r="40" customFormat="false" ht="13.8" hidden="false" customHeight="false" outlineLevel="0" collapsed="false">
      <c r="K40" s="106"/>
      <c r="L40" s="108"/>
      <c r="M40" s="108"/>
      <c r="N40" s="109"/>
      <c r="O40" s="44"/>
    </row>
    <row r="41" customFormat="false" ht="13.8" hidden="false" customHeight="false" outlineLevel="0" collapsed="false">
      <c r="K41" s="104"/>
      <c r="L41" s="104"/>
      <c r="M41" s="44"/>
      <c r="N41" s="44"/>
      <c r="O41" s="44"/>
    </row>
    <row r="53" customFormat="false" ht="13.8" hidden="false" customHeight="false" outlineLevel="0" collapsed="false">
      <c r="L53" s="65" t="s">
        <v>310</v>
      </c>
    </row>
  </sheetData>
  <mergeCells count="1">
    <mergeCell ref="A1:S1"/>
  </mergeCells>
  <printOptions headings="false" gridLines="false" gridLinesSet="true" horizontalCentered="false" verticalCentered="false"/>
  <pageMargins left="0.708333333333333" right="0.708333333333333" top="0.747916666666667" bottom="0.747916666666667" header="0.511811023622047" footer="0.511811023622047"/>
  <pageSetup paperSize="8" scale="2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29FEADFC340DA40B2139D4BBB1A48D7" ma:contentTypeVersion="17" ma:contentTypeDescription="Creare un nuovo documento." ma:contentTypeScope="" ma:versionID="bb65d41eca673fa0f475c00727ca5341">
  <xsd:schema xmlns:xsd="http://www.w3.org/2001/XMLSchema" xmlns:xs="http://www.w3.org/2001/XMLSchema" xmlns:p="http://schemas.microsoft.com/office/2006/metadata/properties" xmlns:ns2="3b0d13af-778a-4999-a53a-9a4892815d2e" xmlns:ns3="b8e9ecd3-49dc-4355-a3de-944263e3bf65" targetNamespace="http://schemas.microsoft.com/office/2006/metadata/properties" ma:root="true" ma:fieldsID="59e7505cc317a8cc0028da771bca1351" ns2:_="" ns3:_="">
    <xsd:import namespace="3b0d13af-778a-4999-a53a-9a4892815d2e"/>
    <xsd:import namespace="b8e9ecd3-49dc-4355-a3de-944263e3bf65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bjectDetectorVersion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SearchProperties" minOccurs="0"/>
                <xsd:element ref="ns3:MediaServiceLocation" minOccurs="0"/>
                <xsd:element ref="ns3:Approver" minOccurs="0"/>
                <xsd:element ref="ns3:Statoconsens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0d13af-778a-4999-a53a-9a4892815d2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65b5e922-2ced-489b-b0e7-19faa9dbb0ee}" ma:internalName="TaxCatchAll" ma:showField="CatchAllData" ma:web="3b0d13af-778a-4999-a53a-9a4892815d2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e9ecd3-49dc-4355-a3de-944263e3bf6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Tag immagine" ma:readOnly="false" ma:fieldId="{5cf76f15-5ced-4ddc-b409-7134ff3c332f}" ma:taxonomyMulti="true" ma:sspId="5cef147c-0240-47bf-9996-b7454b3232d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Approver" ma:index="23" nillable="true" ma:displayName="Approver" ma:format="Dropdown" ma:internalName="Approver">
      <xsd:simpleType>
        <xsd:restriction base="dms:Text">
          <xsd:maxLength value="255"/>
        </xsd:restriction>
      </xsd:simpleType>
    </xsd:element>
    <xsd:element name="Statoconsenso" ma:index="24" nillable="true" ma:displayName="Stato consenso" ma:format="Dropdown" ma:internalName="Statoconsenso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8e9ecd3-49dc-4355-a3de-944263e3bf65">
      <Terms xmlns="http://schemas.microsoft.com/office/infopath/2007/PartnerControls"/>
    </lcf76f155ced4ddcb4097134ff3c332f>
    <TaxCatchAll xmlns="3b0d13af-778a-4999-a53a-9a4892815d2e" xsi:nil="true"/>
    <Approver xmlns="b8e9ecd3-49dc-4355-a3de-944263e3bf65" xsi:nil="true"/>
    <Statoconsenso xmlns="b8e9ecd3-49dc-4355-a3de-944263e3bf65" xsi:nil="true"/>
  </documentManagement>
</p:properties>
</file>

<file path=customXml/itemProps1.xml><?xml version="1.0" encoding="utf-8"?>
<ds:datastoreItem xmlns:ds="http://schemas.openxmlformats.org/officeDocument/2006/customXml" ds:itemID="{15CD38EC-D2BF-4FD0-9F67-79F235FAC326}"/>
</file>

<file path=customXml/itemProps2.xml><?xml version="1.0" encoding="utf-8"?>
<ds:datastoreItem xmlns:ds="http://schemas.openxmlformats.org/officeDocument/2006/customXml" ds:itemID="{F53DFB0E-001B-4251-B460-7996372FB0F5}"/>
</file>

<file path=customXml/itemProps3.xml><?xml version="1.0" encoding="utf-8"?>
<ds:datastoreItem xmlns:ds="http://schemas.openxmlformats.org/officeDocument/2006/customXml" ds:itemID="{96459261-59F7-4325-91C2-AC0B49F18A3A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LibreOffice/7.3.7.2$Linux_X86_64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2023-09-05T16:06:19Z</dcterms:created>
  <dc:creator>ACT</dc:creator>
  <dc:description/>
  <dc:language>it-IT</dc:language>
  <cp:lastModifiedBy/>
  <cp:lastPrinted>2024-11-21T08:37:16Z</cp:lastPrinted>
  <dcterms:modified xsi:type="dcterms:W3CDTF">2025-01-15T22:46:03Z</dcterms:modified>
  <cp:revision>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0x010100E29FEADFC340DA40B2139D4BBB1A48D7</vt:lpwstr>
  </property>
</Properties>
</file>