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teizz\Documents\DPCoe\Post-publicazione\2025\Giugno 2025\DAL 23_06_2025\Accordi Coesione\"/>
    </mc:Choice>
  </mc:AlternateContent>
  <xr:revisionPtr revIDLastSave="0" documentId="13_ncr:1_{5F522275-F577-44EB-8EE5-68815446B822}" xr6:coauthVersionLast="47" xr6:coauthVersionMax="47" xr10:uidLastSave="{00000000-0000-0000-0000-000000000000}"/>
  <bookViews>
    <workbookView xWindow="-110" yWindow="-110" windowWidth="19420" windowHeight="10300" firstSheet="2" activeTab="4" xr2:uid="{00000000-000D-0000-FFFF-FFFF00000000}"/>
  </bookViews>
  <sheets>
    <sheet name="Tabella articolo 3" sheetId="5" r:id="rId1"/>
    <sheet name="Allegato A1_Elenco interventi" sheetId="1" r:id="rId2"/>
    <sheet name="Allegato A2_Anticipazioni" sheetId="2" r:id="rId3"/>
    <sheet name="Allegato B1_Piano fin. accordo" sheetId="3" r:id="rId4"/>
    <sheet name="Allegato B2_Piano fin interv" sheetId="4" r:id="rId5"/>
  </sheets>
  <definedNames>
    <definedName name="_xlnm._FilterDatabase" localSheetId="1">'Allegato A1_Elenco interventi'!$A$2:$I$46</definedName>
    <definedName name="_xlnm._FilterDatabase" localSheetId="4" hidden="1">'Allegato B2_Piano fin interv'!$A$3:$XFC$47</definedName>
    <definedName name="_xlnm.Print_Area" localSheetId="1">'Allegato A1_Elenco interventi'!$A$1:$O$47</definedName>
    <definedName name="_xlnm.Print_Area" localSheetId="2">'Allegato A2_Anticipazioni'!$A$1:$F$60</definedName>
    <definedName name="_xlnm.Print_Area" localSheetId="3">'Allegato B1_Piano fin. accordo'!$A$1:$L$4</definedName>
    <definedName name="_xlnm.Print_Area" localSheetId="4">'Allegato B2_Piano fin interv'!$A$1:$R$47</definedName>
    <definedName name="_xlnm.Print_Area" localSheetId="0">'Tabella articolo 3'!$A$1:$E$17</definedName>
    <definedName name="_xlnm.Print_Titles" localSheetId="1">'Allegato A1_Elenco interventi'!$2:$3</definedName>
    <definedName name="_xlnm.Print_Titles" localSheetId="2">'Allegato A2_Anticipazioni'!$2:$2</definedName>
    <definedName name="_xlnm.Print_Titles" localSheetId="4">'Allegato B2_Piano fin interv'!$2:$3</definedName>
  </definedNames>
  <calcPr calcId="191029"/>
</workbook>
</file>

<file path=xl/calcChain.xml><?xml version="1.0" encoding="utf-8"?>
<calcChain xmlns="http://schemas.openxmlformats.org/spreadsheetml/2006/main">
  <c r="N47" i="4" l="1"/>
  <c r="O47" i="4"/>
  <c r="P47" i="4"/>
  <c r="Q47" i="4"/>
  <c r="R47" i="4"/>
  <c r="H47" i="1"/>
  <c r="G47" i="1"/>
  <c r="M47" i="4"/>
  <c r="L47" i="4"/>
  <c r="K47" i="4"/>
  <c r="J47" i="4"/>
  <c r="H47" i="4"/>
  <c r="G47" i="4"/>
  <c r="K4" i="3"/>
  <c r="L4" i="3" s="1"/>
  <c r="D15" i="5"/>
  <c r="C14" i="5"/>
  <c r="C16" i="5" s="1"/>
  <c r="D13" i="5"/>
  <c r="B13" i="5"/>
  <c r="B14" i="5" s="1"/>
  <c r="B16" i="5" s="1"/>
  <c r="D12" i="5"/>
  <c r="D11" i="5"/>
  <c r="E10" i="5"/>
  <c r="E14" i="5" s="1"/>
  <c r="D10" i="5"/>
  <c r="D9" i="5"/>
  <c r="D8" i="5"/>
  <c r="D7" i="5"/>
  <c r="D6" i="5"/>
  <c r="D5" i="5"/>
  <c r="D4" i="5"/>
  <c r="D14" i="5" l="1"/>
  <c r="D16" i="5" s="1"/>
  <c r="F59" i="2"/>
</calcChain>
</file>

<file path=xl/sharedStrings.xml><?xml version="1.0" encoding="utf-8"?>
<sst xmlns="http://schemas.openxmlformats.org/spreadsheetml/2006/main" count="972" uniqueCount="327">
  <si>
    <t>ID_RDF</t>
  </si>
  <si>
    <t>AMMINISTRAZIONE</t>
  </si>
  <si>
    <t>AMBITO TEMATICO</t>
  </si>
  <si>
    <t>LINEA DI INTERVENTO</t>
  </si>
  <si>
    <t>CUP</t>
  </si>
  <si>
    <t>TITOLO
 PROGETTO/LINEA DI AZIONE</t>
  </si>
  <si>
    <t>COSTO TOTALE</t>
  </si>
  <si>
    <t>IMPORTO RICHIESTO FSC 2021-2027</t>
  </si>
  <si>
    <t>COFINANZIAMENTO CON ALTRE RISORSE</t>
  </si>
  <si>
    <t>PROGRAMMAZIONE</t>
  </si>
  <si>
    <t>PROGETTAZIONE</t>
  </si>
  <si>
    <t>ESECUZIONE</t>
  </si>
  <si>
    <t>PREVISIONE INIZIO</t>
  </si>
  <si>
    <t>PREVISIONE FINE</t>
  </si>
  <si>
    <t>FSCRI_RI_3017</t>
  </si>
  <si>
    <t>UNIVERSITA' DEGLI STUDI DEL MOLISE</t>
  </si>
  <si>
    <t>RICERCA E INNOVAZIONE</t>
  </si>
  <si>
    <t>RICERCA E SVILUPPO</t>
  </si>
  <si>
    <t>H52C24000020006</t>
  </si>
  <si>
    <t>MoliZ Project
Progetto Molise per la generazione Z (AI)</t>
  </si>
  <si>
    <t>1_SEMESTRE_2024</t>
  </si>
  <si>
    <t>2_SEMESTRE_2024</t>
  </si>
  <si>
    <t>2_SEMESTRE_2025</t>
  </si>
  <si>
    <t>2_SEMESTRE_2027</t>
  </si>
  <si>
    <t>FSCRI_RI_3103</t>
  </si>
  <si>
    <t>REGIONE MOLISE previa convenzione con UNIMOL e Istituti di ricerca</t>
  </si>
  <si>
    <t>D19I24000180001</t>
  </si>
  <si>
    <t>Attività di ricerca in campo medico e biomedico in relazione ai fattori ambientali e genetici alla base di malattie cardiovascolari, dei tumori e delle malattie neurodegenerative</t>
  </si>
  <si>
    <t>2_SEMESTRE_2026</t>
  </si>
  <si>
    <t>1_SEMESTRE_2028</t>
  </si>
  <si>
    <t>FSCRI_RI_2481</t>
  </si>
  <si>
    <t>REGIONE MOLISE</t>
  </si>
  <si>
    <t>DIGITALIZZAZIONE</t>
  </si>
  <si>
    <t>TECNOLOGIE E SERVIZI</t>
  </si>
  <si>
    <t>1_SEMESTRE_2025</t>
  </si>
  <si>
    <t>2_SEMESTRE_2028</t>
  </si>
  <si>
    <t>FSCRI_RI_3003</t>
  </si>
  <si>
    <t>COMPETITIVITA'</t>
  </si>
  <si>
    <t>INDUSTRIA E SERVIZI</t>
  </si>
  <si>
    <t>1_SEMESTRE_2026</t>
  </si>
  <si>
    <t>1_SEMESTRE_2029</t>
  </si>
  <si>
    <t>B43C927F</t>
  </si>
  <si>
    <t>FSCRI_RI_2449</t>
  </si>
  <si>
    <t>CONSORZIO PER LO SVILUPPO INDUSTRIALE ISERNIA VENAFRO</t>
  </si>
  <si>
    <t xml:space="preserve"> G21C24000020001</t>
  </si>
  <si>
    <t>1_SEMESTRE_2027</t>
  </si>
  <si>
    <t>2_SEMESTRE_2029</t>
  </si>
  <si>
    <t>F505DF88</t>
  </si>
  <si>
    <t>FSCRI_RI_2476</t>
  </si>
  <si>
    <t>SVILUPPO ITALIA MOLISE</t>
  </si>
  <si>
    <t>INDUSTRIE E SERVIZI</t>
  </si>
  <si>
    <t>J11B24000200001</t>
  </si>
  <si>
    <t>F702AC37</t>
  </si>
  <si>
    <t>TURISMO E OSPITALITÀ</t>
  </si>
  <si>
    <t>FSCRI_RI_2467</t>
  </si>
  <si>
    <t>AZIENDA SPECIALE REGIONALE MOLISE ACQUE</t>
  </si>
  <si>
    <t>ENERGIA</t>
  </si>
  <si>
    <t>EFFICIENZA ENERGETICA</t>
  </si>
  <si>
    <t>G42E24000020001</t>
  </si>
  <si>
    <t>FSCRI_RI_2470</t>
  </si>
  <si>
    <t>G32E24000040001</t>
  </si>
  <si>
    <t>FSCRI_RI_2471</t>
  </si>
  <si>
    <t>Istituto Zooprofilattico Sperimentale dell'Abruzzo e del Molise "G. Caporale"</t>
  </si>
  <si>
    <t>B35I23000830001</t>
  </si>
  <si>
    <t>FSCRI_RI_2472</t>
  </si>
  <si>
    <t>B55I23000690001</t>
  </si>
  <si>
    <t>FSCRI_RI_2474</t>
  </si>
  <si>
    <t>B35I23000820001</t>
  </si>
  <si>
    <t>FSCRI_RI_2483</t>
  </si>
  <si>
    <t>FSCRI_RI_2480</t>
  </si>
  <si>
    <t>RETI E ACCUMULO</t>
  </si>
  <si>
    <t>FSCRI_RI_2446</t>
  </si>
  <si>
    <t xml:space="preserve">REGIONE MOLISE
</t>
  </si>
  <si>
    <t>AMBIENTE E RISORSE NATURALI</t>
  </si>
  <si>
    <t>RISORSE IDRICHE</t>
  </si>
  <si>
    <t>D96J19000030001</t>
  </si>
  <si>
    <t>FSCRI_RI_3099</t>
  </si>
  <si>
    <t>RISCHI E ADATTAMENTO CAMBIAMENTO CLIMATICO</t>
  </si>
  <si>
    <t>FSCRI_RI_3096</t>
  </si>
  <si>
    <t>RISCHI E ADATTAMENTO CLIMATICO</t>
  </si>
  <si>
    <t>FSCRI_RI_3098</t>
  </si>
  <si>
    <t>FSCRI_RI_3123</t>
  </si>
  <si>
    <t>NATURA E BIODIVERSITÀ</t>
  </si>
  <si>
    <t>FSCRI_RI_3121</t>
  </si>
  <si>
    <t>CONSORZIO DI BONIFICA DELLA PIANA DI VENAFRO</t>
  </si>
  <si>
    <t>D42E22000380001</t>
  </si>
  <si>
    <t>FSCRI_RI_2541</t>
  </si>
  <si>
    <t>RIFIUTI</t>
  </si>
  <si>
    <t>FSCRI_RI_3013</t>
  </si>
  <si>
    <t>CULTURA</t>
  </si>
  <si>
    <t>PATRIMONIO CULTURALE</t>
  </si>
  <si>
    <t>2_SEMESTRE_2030</t>
  </si>
  <si>
    <t>FSCRI_RI_3023</t>
  </si>
  <si>
    <t>PARCO ARCHEOLOGICO DI SEPINO E MUSEO SANNITICO DI CAMPOBASSO - DIREZIONE REGIONALE MUSEI MOLISE</t>
  </si>
  <si>
    <t>PATRIMONIO E PAESAGGIO</t>
  </si>
  <si>
    <t>F84H24005530001</t>
  </si>
  <si>
    <t>Azioni integrate per la tutela e la valorizzazione
del Parco Archeologico di Sepino e del Santuario Italico di Pietrabbondante</t>
  </si>
  <si>
    <t>FSCRI_RI_3090</t>
  </si>
  <si>
    <t>REGIONE MOLISE previa convenzione con l'Arcidiocesi di Campobasso Bojano/Ente Basilica minore dell'Addolorata di Castelpetroso</t>
  </si>
  <si>
    <t>Riqualificazione basilica - Santuario Castelpetroso</t>
  </si>
  <si>
    <t>8A5BFE9D</t>
  </si>
  <si>
    <t>ATTIVITA' CULTURALI</t>
  </si>
  <si>
    <t>FSCRI_RI_3093</t>
  </si>
  <si>
    <t>TRASPORTI E MOBILITA'</t>
  </si>
  <si>
    <t>TRASPORTO STRADALE</t>
  </si>
  <si>
    <t>Completamento lavori di costruzione della strada di collegamento tra la Fondovalle Tappino – Riccia – Colletorto – San Giuliano di Puglia – S.S. 376 all’innesto con la strada in corso di realizzazione tra S. Croce di Magliano e la S.S. 87 (Piane di Larino) - 1° Stralcio</t>
  </si>
  <si>
    <t>FSCRI_RI_3016</t>
  </si>
  <si>
    <t>PROVINCE DI CAMPOBASSO E ISERNIA</t>
  </si>
  <si>
    <t>FSCRI_RI_3019</t>
  </si>
  <si>
    <t>PROVINCIA DI CAMPOBASSO</t>
  </si>
  <si>
    <t>FSCRI_RI_3021</t>
  </si>
  <si>
    <t>PROVINCIA DI ISERNIA</t>
  </si>
  <si>
    <t>FSCRI_RI_3015</t>
  </si>
  <si>
    <t>COMUNI</t>
  </si>
  <si>
    <t>FSCRI_RI_2444</t>
  </si>
  <si>
    <t>COMUNE DI GUARDALFIERA</t>
  </si>
  <si>
    <t>I37H19002270001</t>
  </si>
  <si>
    <t>Ripristino funzionale della percorribilità circumlacuale e valorizzazione delle risorse naturalistiche</t>
  </si>
  <si>
    <t>FSCRI_RI_3120</t>
  </si>
  <si>
    <t>D27H24000410003</t>
  </si>
  <si>
    <t>FSCRI_RI_3087</t>
  </si>
  <si>
    <t>FSCRI_RI_3088</t>
  </si>
  <si>
    <t>RIQUALIFICAZIONE URBANA</t>
  </si>
  <si>
    <t>EDILIZIA E SPAZI PUBBLICI</t>
  </si>
  <si>
    <t>FSCRI_RI_2488</t>
  </si>
  <si>
    <t>SPORT</t>
  </si>
  <si>
    <t>FSCRI_RI_3122</t>
  </si>
  <si>
    <t xml:space="preserve">REGIONE MOLISE </t>
  </si>
  <si>
    <t>Realizzazione spazi per servizio mensa universitaria e ampliamento spazi Biblioteca studenti anche con aree attrezzate per persone con disabilità fisiche ed intellettivo-relazionali</t>
  </si>
  <si>
    <t>FSCRI_RI_3117</t>
  </si>
  <si>
    <t>SOCIALE E SALUTE</t>
  </si>
  <si>
    <t>STRUTTURE SOCIALI</t>
  </si>
  <si>
    <t>CAPACITA' AMMINISTRATIVA</t>
  </si>
  <si>
    <t>RAFFORZAMENTO PA</t>
  </si>
  <si>
    <t>2_SEMESTRE_2032</t>
  </si>
  <si>
    <t>ASSISTENZA TECNICA</t>
  </si>
  <si>
    <t>TOTALE</t>
  </si>
  <si>
    <t xml:space="preserve">LINEA DI INTERVENTO </t>
  </si>
  <si>
    <t xml:space="preserve">Interventi derivanti dalla riprogrammazione (definanziato -nuovo) </t>
  </si>
  <si>
    <t>Titolo dell'intervento</t>
  </si>
  <si>
    <t>Importo FSC 2021-2027
(anticipazione)
(euro)</t>
  </si>
  <si>
    <t>J55F21001190002</t>
  </si>
  <si>
    <t>Strada di collegamento del centro urbano con la Strada Statale n 85 "Venafrana" e con il Museo Paleolitico - Intervento di completamento - 1 stralcio</t>
  </si>
  <si>
    <t>H57H21000630002</t>
  </si>
  <si>
    <t>D57H21000810006</t>
  </si>
  <si>
    <t>Messa in sicurezza ed ammodernamento di tratti di viabilità comunale</t>
  </si>
  <si>
    <t>B75F21000400002</t>
  </si>
  <si>
    <t>F75F19000430006</t>
  </si>
  <si>
    <t>F89J19000530001</t>
  </si>
  <si>
    <t>definanziato</t>
  </si>
  <si>
    <t>G45F21000380001</t>
  </si>
  <si>
    <t>Lavori di Messa in Sicurezza ed Ammodernamento della Strada di Collegamento tra il Centro Abitato di Gambatesa con la Strada Provinciale S.P. 115 Innesto Fondovalle del Tappino (Ss 645)</t>
  </si>
  <si>
    <t>D71B19000200002</t>
  </si>
  <si>
    <t>Lavorti di completamento e messa in sicurezza strada Colle D'Ambra, di collegamento tra i Comuni di Civitacampomarano e Luparae la Fondovalle Biferno.</t>
  </si>
  <si>
    <t>D85F19003400006</t>
  </si>
  <si>
    <t>Messa in Sicurezza ed ammodernamento di tratti stradali</t>
  </si>
  <si>
    <t>D95F19003220006</t>
  </si>
  <si>
    <t>MESSA IN SICUREZZA ED AMMODERNAMENTO DI TRATTI DI VIABILITA’ COMUNALE</t>
  </si>
  <si>
    <t>B95F19003500005</t>
  </si>
  <si>
    <t>G87H21001190002</t>
  </si>
  <si>
    <t>F27H21001940006</t>
  </si>
  <si>
    <t>C17H19002890006</t>
  </si>
  <si>
    <t xml:space="preserve">Lavori di messa in sicurezza della viabilità in loc. Paduli del Comune di Castelpetroso </t>
  </si>
  <si>
    <t>J67H21001120002</t>
  </si>
  <si>
    <t>I23D19000100002</t>
  </si>
  <si>
    <t>Intervento di messa in sicurezza ed ammodernamento della strada comunale Madonna di Faifoli, di collegamento tra il centro urbano del Comune di Montagano e la S.S: 647 - FV del Biferno</t>
  </si>
  <si>
    <t>H95F21000180002</t>
  </si>
  <si>
    <t>Messa in sicurezza della strada di collegamento tra Santa Maria del Molise E Sant'Angelo in Grotte</t>
  </si>
  <si>
    <t>E77H21001420009</t>
  </si>
  <si>
    <t>G97H20002940002</t>
  </si>
  <si>
    <t>H27H20002010002</t>
  </si>
  <si>
    <t>Messa in sicurezza e ammodernamento della strada comunale Eudolina di collegamento tra il centro abitato con zona industriale di Lucito e S.S. 647 Bifernina</t>
  </si>
  <si>
    <t>D45F21000810002</t>
  </si>
  <si>
    <t>I77H21000800006</t>
  </si>
  <si>
    <t>Lavori di messa in sicurezza e riqualificazione della strada comunale a servizio dei centri abitati e relative aziende  di Carovilli e della Frazione di Castiglione con realizzazione di opere connesse alla sua funzionalità</t>
  </si>
  <si>
    <t>E57H19002080002</t>
  </si>
  <si>
    <t>D31B19000670002</t>
  </si>
  <si>
    <t>Adeguamento e messa in sicurezza della strada comunale "Delle Grotte" e relativi attraversamenti e svincoli.</t>
  </si>
  <si>
    <t>G47H19002760006</t>
  </si>
  <si>
    <t>G97H19000080001</t>
  </si>
  <si>
    <t>D37H20000310006</t>
  </si>
  <si>
    <t>J85F21000340002</t>
  </si>
  <si>
    <t>E47H21001110002</t>
  </si>
  <si>
    <t>G15F19001390002</t>
  </si>
  <si>
    <t>Recupero Funzionale e messa in sicurezza della strada Comunale "Vallocchio - Macchia del Fiume - Defensa " di collegamento fra il centro abitato di Castelbottaccio SP 73 diramazione Bifernina  la FondovalleBiferno SS 647 e area PIP del Comune di Lucito (CB)</t>
  </si>
  <si>
    <t>B87H19003350002</t>
  </si>
  <si>
    <t>C81B21004400002</t>
  </si>
  <si>
    <t>I69J19000220002</t>
  </si>
  <si>
    <t xml:space="preserve">Recupero funzionale e messa in sicurezza della strada  intercomunale “San Nazzario  – Caviglia” di collegamento Guardialfiera – Castelmauro tramite la S.S. 647 ex S.P. 163 </t>
  </si>
  <si>
    <t>E89J20000780002</t>
  </si>
  <si>
    <t>Adeguamento e messa in sicurezza viabilità comunale - II lotto</t>
  </si>
  <si>
    <t>F97H20004470002</t>
  </si>
  <si>
    <t>J75F21000050006</t>
  </si>
  <si>
    <t xml:space="preserve">Interventi di messa in sicurezza e riqualificazione dei tratti viari comunali di via Princeton, via Calvario, via San Sebastiano, via Fonso, via Aldo Moro e via Europa fino alla S.P.40. </t>
  </si>
  <si>
    <t>D75F21000430002</t>
  </si>
  <si>
    <t>Messa in sicurezza ed ammodernamento della strada intercomunale Padulo--Ingotte con collegamento verso la SS. 16 ter</t>
  </si>
  <si>
    <t>F57H21001290002</t>
  </si>
  <si>
    <t>Messa in sicurezza della sede viaria della strada di collegamento con la provinciale “Isernia-Castel di Sangro</t>
  </si>
  <si>
    <t>I33D21000280006</t>
  </si>
  <si>
    <t>E65F21000600002</t>
  </si>
  <si>
    <t xml:space="preserve"> Completamento e messa in sicurezza di tratti di strade del centro urbano </t>
  </si>
  <si>
    <t>B69H18000090001</t>
  </si>
  <si>
    <t>Sistemazione dissesto idrogeologico lungo la viabilità comunale C.da Rio, Montagna e Querciapiana</t>
  </si>
  <si>
    <t>I91B19001310003</t>
  </si>
  <si>
    <t>Lavori di ripristino ed ampliamento della strada comunale Colletorto-Bonefro-tratto di collegamento Comune di Colletorto - Contrada San Eustacchio con innesto sulla strada provinciale 73 b 2^ diramazione Bifernina Adriatica</t>
  </si>
  <si>
    <t>F17H20005580002</t>
  </si>
  <si>
    <t>I13H20000050001</t>
  </si>
  <si>
    <t>Interventi di manutenzione e riparazione di alcune opere e vie interne al centro abitato</t>
  </si>
  <si>
    <t>I17H19001730002</t>
  </si>
  <si>
    <t>Interventi sulla viabilità pubblica - Manutenzione ed adeguamento funzionale di parte della rete viaria interna al centro abitato</t>
  </si>
  <si>
    <t>I65F19000820002</t>
  </si>
  <si>
    <t>H57H16000020002</t>
  </si>
  <si>
    <t>Ripristino e messa in sicurezza della strada interpoderale denominata Sterparo - Terre Piane - S. Marinella</t>
  </si>
  <si>
    <t>F21B19000690003</t>
  </si>
  <si>
    <t>Intervento di sistemazione e consolidamento delle strade in ambito urbano denominate "Via Cuoco e strada comunale Montagna"</t>
  </si>
  <si>
    <t>F33D20002010001</t>
  </si>
  <si>
    <t>Manutenzione stradale e messa in sicurezza della sede stradale e relative pertinenze delle strade comunali di Via Roma e Via G. N. Rossi nel Comune di Bagnoli del Trigno (IS)</t>
  </si>
  <si>
    <t>C47H19002590002</t>
  </si>
  <si>
    <t>Interventi per il ripristino funzionele e la messa in sicurezza della strada comunale Collame - Scierto</t>
  </si>
  <si>
    <t>H57H19001410002</t>
  </si>
  <si>
    <t>Lavori di sistemazione e messa in sicurezza strade comunale</t>
  </si>
  <si>
    <t>H17H20004220002</t>
  </si>
  <si>
    <t>F21B19000360002</t>
  </si>
  <si>
    <t>I77H19002050002</t>
  </si>
  <si>
    <t>H97H19001620002</t>
  </si>
  <si>
    <t>Messa in sicurezza della contrada Ficurelle</t>
  </si>
  <si>
    <t>I17H19001620002</t>
  </si>
  <si>
    <t>Interventi di manutenzione straordinaria e messa in sicurezza di alcuni tratti di strada nel territorio comunale di Montaquila</t>
  </si>
  <si>
    <t>* definanziato</t>
  </si>
  <si>
    <t>Accordo per la Coesione Governo - Regione Molise
Allegato B1 - Piano finanziario di spesa dell’Accordo per annualità (solo quota FSC 21-27 ordinaria)</t>
  </si>
  <si>
    <t>Valori in euro</t>
  </si>
  <si>
    <t>Assegnazione ordinaria FSC 21-27</t>
  </si>
  <si>
    <r>
      <t xml:space="preserve">Accordo per la Coesione Governo - Regione Molise
Allegato A1 Programma di interventi e linee di azione con cronoprogramma procedurale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2"/>
        <color rgb="FF000000"/>
        <rFont val="Calibri"/>
        <family val="2"/>
      </rPr>
      <t xml:space="preserve">valori in euro </t>
    </r>
  </si>
  <si>
    <t>Piano di interventi nel settore viabilità  - Interventi strategici finalizzati alla messa in sicurezza e riqualificazione di infrastrutture per la mobilità, nonchè per la realizzazione di opere connesse alla loro funzionalità - S.P. 86 Istonia e S.P. 78 Aquilonia</t>
  </si>
  <si>
    <t>“Messa in sicurezza e ammodernamento del tratto viario urbano di collegamento tra il centro abitato del comune di Castel del Giudice, borgo Tufi e la strada provinciale sp 84 nuova Sangrina"</t>
  </si>
  <si>
    <t>Messa in sicurezza di tratti di viabilità comunale</t>
  </si>
  <si>
    <t>Lavori di messa in sicurezza della strada comunale denominata Marraone</t>
  </si>
  <si>
    <t>Lavori di messa in sicurezza della strada di collegamento bosco Pianella - bosco Mazzocca - strada statale 212</t>
  </si>
  <si>
    <t>Messa in sicurezza ed ammodernamento della strada di collegamento centro abitato con s.s. 647 Bifernina – 1° lotto</t>
  </si>
  <si>
    <t>Messa in sicurezza ed ammodernamento della strada di collegamento centro abitato con s.p. 41</t>
  </si>
  <si>
    <t>Lavori di messa in sicurezza e ammodernamento della viabilità comunale per i tratti di strada di collegamento tra il centro urbano e le strade s.p.56 - s.p. 72 - s.s. 645</t>
  </si>
  <si>
    <t>Messa in sicurezza e ammodernamento della strada comunale "Margherita - cappelle" in agro di San Massimo; miglioramento degli innesti sulla s.p. 38 e s.s. 17</t>
  </si>
  <si>
    <t>Intervento di messa in sicurezza ed ammodernamento dei tratti vari</t>
  </si>
  <si>
    <t>Intervento di messa in sicurezza della viabilità intercomunale interessante i comuni di S. Elia a Pianisi e Monacilioni con funzioni di collegamento del centro abitato di Sant’Elia a Pianisi con la s.s. 87 sannitica al km 166+200 intervento di messa in sicurezza della viabilità intercomunale interessante i comuni di S. Elia a Pianisi e Monacilioni con funzioni di collegamento del centro abitato di sant’ elia a Pianisi con la s.s. 87 sannitica al km 166+200</t>
  </si>
  <si>
    <t>Messa in sicurezza della viabilità comunale</t>
  </si>
  <si>
    <t>Interventi di messa in sicurezza della strada intercomunale "Pianella" interessante i comuni di Casalciprano e Sant'Elena sannita con funzioni di collegamento dei centri abitati di Casalciprano e Sant'Elena sannita alla s.p. n.42 Fresilia</t>
  </si>
  <si>
    <t>Recupero funzionale e miglioramento strada in c.da colle Turchese</t>
  </si>
  <si>
    <t>Lavori di messa in sicurezza ed ammodernamento della strada comunale "Duronia-Valloni"</t>
  </si>
  <si>
    <t>Messa in sicurezza e ammodernamento della viabilità comunale in collegamento con quella provinciale sp 84-strada “via A. Volta – via S. Pellico”</t>
  </si>
  <si>
    <t>Intervento di messa in sicurezza della viabilità intercomunale interessante i comuni di Oratino e Campobasso con funzioni di collegamento del centro abitato di Oratino e la s.p. n. 41 ex s.s. 618 Molesana con la s.p. n. 143 e le strade comunali Fonterago e Lenze</t>
  </si>
  <si>
    <t>Completamento della messa in sicurezza della strada di collegamento dei comuni di Limosano – Castropignano – Sant’Angelo Limosano e Fossalto</t>
  </si>
  <si>
    <t>Lavori di messa in sicurezza e completamento della strada comunale “Vignale” nel comune di Sant’Angelo Limosano</t>
  </si>
  <si>
    <t>Riqualificazione di via Napoli - realizzazione strada di collegamento tra via Milano, via Torino e s.p. 168 (ex s.s.483)</t>
  </si>
  <si>
    <t>Piano di interventi nel settore viabilità 1° stralcio - via Caraceno - via Sannio - via del Monte - via Troccola/strada prov. diram. Trignina - via Olmo -. via Mameli - via Venezia</t>
  </si>
  <si>
    <r>
      <t xml:space="preserve">Accordo per la Coesione Governo - Regione Molise 
Allegato B2 - Piano finanziario di spesa per singolo intervento (solo quota FSC 21-27 ordinaria)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2"/>
        <color rgb="FF000000"/>
        <rFont val="Calibri"/>
        <family val="2"/>
      </rPr>
      <t xml:space="preserve">valori in euro </t>
    </r>
  </si>
  <si>
    <t>Sistemazione, recupero funzionale e la messa in sicurezza di alcuni tratti stradali nel Comune di Montorio nei Frentani (CB) *</t>
  </si>
  <si>
    <t>Messa in sicurezza e strada comunale Colle Ientale – Comune di Molise *</t>
  </si>
  <si>
    <r>
      <t xml:space="preserve">Accordo per la Coesione Governo - Regione Molise
Allegato A2 - Elenco Interventi Risorse FSC 21-27 in anticipazione ex Delibera CIPESS n. 79/2021
                                                                                                                                                                           </t>
    </r>
    <r>
      <rPr>
        <i/>
        <sz val="12"/>
        <color rgb="FF000000"/>
        <rFont val="Calibri"/>
        <family val="2"/>
      </rPr>
      <t>valori in euro</t>
    </r>
  </si>
  <si>
    <t>AMBITI DI INTERVENTO</t>
  </si>
  <si>
    <t>Assegnazione FSC 21-27</t>
  </si>
  <si>
    <t>Numero interventi/
linee di azione</t>
  </si>
  <si>
    <t>Risorse FSC 
21-27 
(ass. ordinaria)</t>
  </si>
  <si>
    <t xml:space="preserve">Risorse FSC 
21-27 (Anticipazione) (1) </t>
  </si>
  <si>
    <t>Totale Assegnazione
FSC 21-27</t>
  </si>
  <si>
    <t>Ricerca e innovazione</t>
  </si>
  <si>
    <t>Digitalizzazione</t>
  </si>
  <si>
    <t>Competitività Imprese</t>
  </si>
  <si>
    <t>Energia</t>
  </si>
  <si>
    <t>Ambiente e risorse naturali</t>
  </si>
  <si>
    <t>Cultura</t>
  </si>
  <si>
    <t>Trasporti e mobilità</t>
  </si>
  <si>
    <t>Riqualificazione urbana</t>
  </si>
  <si>
    <t>Sociale e Salute</t>
  </si>
  <si>
    <t xml:space="preserve">Capacità amministrativa </t>
  </si>
  <si>
    <t xml:space="preserve">Totale Ambiti di Intervento </t>
  </si>
  <si>
    <t>Totale Assegnazione FSC 21-27</t>
  </si>
  <si>
    <t>(1) Risorse già assegnate: anticipazioni disposte con delibere CIPESS. L'importo iniziale di 37.484.372,06 è decurtato di euro 373.399,57 come stabilito dalla Delibera CIPESS 16/2023. L'importo è stato assegnato all'ambito di intervento Capacità amministrativa</t>
  </si>
  <si>
    <t>Cofinanziamento PR (ove applicabile)</t>
  </si>
  <si>
    <t>D31C24000150005</t>
  </si>
  <si>
    <t>REALIZZAZIONE E ALLESTIMENTO GEOPORTALE, ARCHIVIO DIGITALE E COMMITTENZA DELLA REGIONE MOLISE</t>
  </si>
  <si>
    <t>REALIZZAZIONE E RIQUALIFICAZIONE DELLA RETE REGIONALE DI INNOVATION HUB  CON L'OBIETTIVO DI ATTRARRE E SOSTENERE INVESTIMENTI COMPLESSI E QUALIFICANTI E DI RIQUALIFICAZIONE E POTENZIAMENTO DEI NUCLEI INDUSTRIALI E DELLE AREE PIP</t>
  </si>
  <si>
    <t xml:space="preserve">AIUTI ALLE IMPRESE PER LA COMPETITIVITA', LA CRESCITA E LO SVILUPPO DEL TERRITORIO
</t>
  </si>
  <si>
    <t>REALIZZAZIONE DI UN NUOVO TERMINAL CONTAINERS NELL'AREA INDUSTRIALE DI POZZILI (IS) CON ANNESSE INFRASTRUTTURE DI INNOVAZIONE - 1° STRALCIO</t>
  </si>
  <si>
    <t>CREAZIONE DI UN FONDO DI SVILUPPO STRATEGICO IN COLLABORAZIONE CON BEI PER FAVORIRE ACCESSO AL CREDITO DELLE IMPRESE MOLISANE</t>
  </si>
  <si>
    <t>INTERVENTI DI MAPPATURA E GEOLOCALIZZAZIONE DI TUTTI I LOTTI DISPONIBILI PRESENTI SU AREE INDUSTRIALI E AREE PIP AL FINE DI COSTRUIRE PACCHETTI LOCALIZZATIVI FINALIZZATI ALL'ATTRAZIONE DI INVESTIMENTI ANCHE ATTRAVERSO L'ADEGUAMENTO DI INFRASTRUTTURE DI SUPPORTO ED INTERVENTI DI ACCOMPAGNAMENTO CON LO SCOPO DI ATTRARRE E SOSTENERE INVESTIMENTI COMPLESSI E QUALIFICANTI</t>
  </si>
  <si>
    <t>POTENZIAMENTO CAPACITA' COMPETITIVA DELLE IMPRESE OPERANTI NEL SETTORE TURISTICO RICETTIVO, MARITTIMO E COSTIERO, MONTANO</t>
  </si>
  <si>
    <t>IMPIANTO IDROELETTRICO CAMPITELLO MATESE COMUNE DI SAN MASSIMO (CB)</t>
  </si>
  <si>
    <t>IMPIANTO IDROELETTRICO NELLA VASCA CIGNO NEL COMUNE DI SAN MARTINO IN PENSILIS (CB)</t>
  </si>
  <si>
    <t>INTERVENTO DI RIQUALIFICAZIONE URBANA DEL FABBRICATO SEDE DELL'IZS DI CAMPOBASSO SITO IN VIA GIUSEPPE GARIBALDI N.155  - EFFICIENTAMENTO ENERGETICO</t>
  </si>
  <si>
    <t>INTERVENTO DI RIQUALIFICAZIONE URBANA DEL FABBRICATO SEDE DELL'IZS DI ISERNIA SITO IN CONTRADA BRECELLE, 28 - EFFICIENTAMENTO ENERGETICO</t>
  </si>
  <si>
    <t>INTERVENTO DI RIQUALIFICAZIONE URBANA DEL FABBRICATO SEDE DELL'IZS DI TERMOLI SITO IN VIA LEOPOLDO PILLA N. 26 - EFFICIENTAMENTO ENERGETICO</t>
  </si>
  <si>
    <t>EFFICIENTAMENTO DEGLI EDIFICI PUBBLICI DELLE STRUTTURE PUBBLICHE E INTERVENTI SULL'ILLUMINAZIONE PUBBLICA</t>
  </si>
  <si>
    <t>INVESTIMENTI PER INSTALLAZIONE COLONNINE ELETTRICHE DI RICARICA IN AREE MARGINALI E NEI PICCOLI COMUNI</t>
  </si>
  <si>
    <t xml:space="preserve">ADEGUAMENTO E POTENZIAMENTO DEPURATORE CONSORTILE CAMPOCHIARO E SAN POLO MATESE </t>
  </si>
  <si>
    <t xml:space="preserve"> D75B24000110001</t>
  </si>
  <si>
    <t>RIQUALIFICAZIONE AMBIENTALE PIANA DI VENAFRO</t>
  </si>
  <si>
    <t>INTERVENTI DI MITIGAZIONE RISCHIO IDROGEOLOGICO</t>
  </si>
  <si>
    <t>INTERVENTI DI RIPRISTINO DANNI DA EVENTI EMERGENZIALI LEGATI A CALAMITA' DI ORIGINE NATURALE</t>
  </si>
  <si>
    <t>D11C24000180006</t>
  </si>
  <si>
    <t>SISTEMI DI ALLERTA E MONITORAGGIO A TUTELA DELLE PINETE LITORANEE PER RIDURRE IL RISCHIO DI INCENDI E A TUTELA DI ALTRE ZONE SENSIBILI E A RISCHIO</t>
  </si>
  <si>
    <t xml:space="preserve">INFRASTRUTTURE ACCESSORIE  PER L'ESERCIZIO CONSORTILE DELLA PIANA DI VENAFRO </t>
  </si>
  <si>
    <t>BONIFICA SITI CONTAMINATI DA AMIANTO E DA ALTRI RIFIUTI PERICOLOSI</t>
  </si>
  <si>
    <t>INTERVENTI DI POTENZIAMENTO E FRUIZIONE DEI SITI CULTURALI  E  DEI MUSEI COMUNALI</t>
  </si>
  <si>
    <t>D19C24000020001</t>
  </si>
  <si>
    <t xml:space="preserve">AIUTI ALLE IMPRESE CULTURALI AI FINI DELL'IMPLEMENTAZIONE DELLA FRUIZIONE DEL PATRIMONIO E DEL WELFARE CULTURALE
</t>
  </si>
  <si>
    <t>D21B24000110001</t>
  </si>
  <si>
    <t>REALIZZAZIONE OPERE COMPLEMENTARI DI VIABILITA' PROVINCIALE</t>
  </si>
  <si>
    <t>INTERVENTI DI MESSA IN SICUREZZA VIABILIA' PROVINCIALE - CAMPOBASSO</t>
  </si>
  <si>
    <t>INTERVENTI DI MESSA IN SICUREZZA VIABILIA' PROVINCIALE - ISERNIA</t>
  </si>
  <si>
    <t>INTERVENTI DI MESSA IN SICUREZZA VIABILIA' MINORE/COMUNALE</t>
  </si>
  <si>
    <t>INTERVENTO DI MANUTENZIONE STRAORDINARIA, MESSA IN SICUREZZA E INFRASTRUTTURAZIONE DELLA STRADA CONSORTILE "SCHIFAZAPPA" IN LOCALITA' STINGONE-PETRARA DEL COMUNE DI POZZILLI (IS)</t>
  </si>
  <si>
    <t xml:space="preserve"> D31B24000090001</t>
  </si>
  <si>
    <t>REALIZZAZIONE PISTA CICLABILE DI COLLEGAMENTO TERMOLI-CAMPOMARINO</t>
  </si>
  <si>
    <t>RIQUALIFICAZIONE/AMMODERNAMENTO/MIGLIORAMENTO EDIFICI PUBBLICI</t>
  </si>
  <si>
    <t>IMPIANTISTICA SPORTIVA  PUBBLICA</t>
  </si>
  <si>
    <t xml:space="preserve"> D37H24001410001</t>
  </si>
  <si>
    <t>INTERVENTO DI MANUTENZIONE STRAORDINARIA ED ELETTRIFICAZIONE ZONA MONTANA E PARCO DEI FOSSILI</t>
  </si>
  <si>
    <r>
      <t>FSCRI_RI_3112_</t>
    </r>
    <r>
      <rPr>
        <sz val="9"/>
        <color rgb="FFFF0000"/>
        <rFont val="Calibri"/>
        <family val="2"/>
      </rPr>
      <t>A</t>
    </r>
  </si>
  <si>
    <t>H39D24000020002</t>
  </si>
  <si>
    <t>FSCRI_RI_3112_B</t>
  </si>
  <si>
    <t>IO Biblioteca: implementazione tecnologica dei servizi bibliotecari</t>
  </si>
  <si>
    <t>REALIZZAZIONE/AMMODERNAMENTO/RIQUALIFICAZIONE EDIFICI PER CO-HOUSING DEL "DOPO DI NOI", CENTRI DIURNI PER ANZIANI E PERSONE CON DISABILITA' E CASE FAMIGLIA</t>
  </si>
  <si>
    <t>GOVERNANCE</t>
  </si>
  <si>
    <t>INFRASTRUTTURE ACCESSORIE  PER L'ESERCIZIO CONSORTILE DELLA PIANA DI VENAFRO</t>
  </si>
  <si>
    <t>H35I24000150002</t>
  </si>
  <si>
    <t>FSCRI_RI_3112_A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</si>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</sst>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[$-410]#,##0.00"/>
    <numFmt numFmtId="165" formatCode="#,##0.00&quot;  &quot;"/>
    <numFmt numFmtId="166" formatCode="&quot; &quot;#,##0.00&quot; &quot;;&quot;-&quot;#,##0.00&quot; &quot;;&quot; &quot;&quot;-&quot;#&quot; &quot;;&quot; &quot;@&quot; &quot;"/>
    <numFmt numFmtId="167" formatCode="[$-410]General"/>
    <numFmt numFmtId="168" formatCode="&quot; &quot;#,##0.00&quot; &quot;;&quot;-&quot;#,##0.00&quot; &quot;;&quot; -&quot;#&quot; &quot;;&quot; &quot;@&quot; &quot;"/>
    <numFmt numFmtId="169" formatCode="0000"/>
    <numFmt numFmtId="170" formatCode="&quot; &quot;#,##0.00&quot;   &quot;;&quot;-&quot;#,##0.00&quot;   &quot;;&quot; &quot;&quot;-&quot;#&quot;   &quot;;&quot; &quot;@&quot; &quot;"/>
    <numFmt numFmtId="171" formatCode="[$€-410]&quot; &quot;#,##0.00;[Red]&quot;-&quot;[$€-410]&quot; &quot;#,##0.00"/>
    <numFmt numFmtId="172" formatCode="&quot; &quot;#,##0.00&quot; &quot;[$€-410]&quot; &quot;;&quot;-&quot;#,##0.00&quot; &quot;[$€-410]&quot; &quot;;&quot; &quot;&quot;-&quot;#&quot; &quot;[$€-410]&quot; &quot;;&quot; &quot;@&quot; &quot;"/>
    <numFmt numFmtId="173" formatCode="_-* #,##0.00\ _€_-;\-* #,##0.00\ _€_-;_-* &quot;-&quot;??\ _€_-;_-@_-"/>
  </numFmts>
  <fonts count="34" x14ac:knownFonts="1">
    <font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rgb="FF000000"/>
      <name val="Calibri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b/>
      <sz val="18"/>
      <color rgb="FF44546A"/>
      <name val="Calibri Light"/>
      <family val="2"/>
    </font>
    <font>
      <b/>
      <sz val="11"/>
      <color rgb="FF000000"/>
      <name val="Calibri"/>
      <family val="2"/>
    </font>
    <font>
      <b/>
      <sz val="14"/>
      <color rgb="FF000000"/>
      <name val="Calibri"/>
      <family val="2"/>
    </font>
    <font>
      <i/>
      <sz val="12"/>
      <color rgb="FF000000"/>
      <name val="Calibri"/>
      <family val="2"/>
    </font>
    <font>
      <b/>
      <sz val="11"/>
      <color rgb="FFFFFFFF"/>
      <name val="Calibri"/>
      <family val="2"/>
    </font>
    <font>
      <b/>
      <sz val="10"/>
      <color rgb="FFFFFFFF"/>
      <name val="Calibri"/>
      <family val="2"/>
    </font>
    <font>
      <sz val="9"/>
      <color rgb="FF000000"/>
      <name val="Calibri"/>
      <family val="2"/>
    </font>
    <font>
      <sz val="10"/>
      <color rgb="FF000000"/>
      <name val="Calibri"/>
      <family val="2"/>
    </font>
    <font>
      <b/>
      <sz val="9"/>
      <color rgb="FFFF0000"/>
      <name val="Calibri"/>
      <family val="2"/>
    </font>
    <font>
      <b/>
      <sz val="9"/>
      <color rgb="FF000000"/>
      <name val="Calibri"/>
      <family val="2"/>
    </font>
    <font>
      <b/>
      <sz val="12"/>
      <color rgb="FF000000"/>
      <name val="Calibri"/>
      <family val="2"/>
    </font>
    <font>
      <b/>
      <sz val="10"/>
      <color rgb="FFFFFFFF"/>
      <name val="Aptos Narrow"/>
    </font>
    <font>
      <b/>
      <sz val="9"/>
      <color rgb="FFFFFFFF"/>
      <name val="Calibri"/>
      <family val="2"/>
    </font>
    <font>
      <sz val="9"/>
      <color rgb="FF000000"/>
      <name val="Aptos Narrow"/>
    </font>
    <font>
      <b/>
      <sz val="9"/>
      <color rgb="FF000000"/>
      <name val="Aptos Narrow"/>
    </font>
    <font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sz val="11"/>
      <color rgb="FFFF0000"/>
      <name val="Calibri"/>
      <family val="2"/>
    </font>
    <font>
      <sz val="9"/>
      <color rgb="FFFF0000"/>
      <name val="Calibri"/>
      <family val="2"/>
    </font>
    <font>
      <sz val="11"/>
      <name val="Arial"/>
      <family val="2"/>
    </font>
    <font>
      <b/>
      <sz val="11"/>
      <name val="Arial"/>
      <family val="2"/>
    </font>
    <font>
      <sz val="11"/>
      <name val="Calibri"/>
      <family val="2"/>
    </font>
    <font>
      <sz val="9"/>
      <name val="Calibri"/>
      <family val="2"/>
    </font>
    <font>
      <i/>
      <sz val="9"/>
      <name val="Calibri"/>
      <family val="2"/>
    </font>
    <font>
      <b/>
      <sz val="9"/>
      <name val="Calibri"/>
      <family val="2"/>
    </font>
    <font>
      <sz val="11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rgb="FFFFFFFF"/>
        <bgColor rgb="FFFFFFFF"/>
      </patternFill>
    </fill>
  </fills>
  <borders count="2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rgb="FF00000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rgb="FF00000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rgb="FFFFFFFF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</borders>
  <cellStyleXfs count="10">
    <xf numFmtId="0" fontId="0" fillId="0" borderId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8" fontId="2" fillId="0" borderId="0" applyBorder="0" applyProtection="0"/>
    <xf numFmtId="167" fontId="2" fillId="0" borderId="0" applyBorder="0" applyProtection="0"/>
    <xf numFmtId="0" fontId="3" fillId="0" borderId="0" applyNumberFormat="0" applyBorder="0" applyProtection="0">
      <alignment horizontal="center"/>
    </xf>
    <xf numFmtId="0" fontId="3" fillId="0" borderId="0" applyNumberFormat="0" applyBorder="0" applyProtection="0">
      <alignment horizontal="center" textRotation="90"/>
    </xf>
    <xf numFmtId="0" fontId="4" fillId="0" borderId="0" applyNumberFormat="0" applyBorder="0" applyProtection="0"/>
    <xf numFmtId="171" fontId="4" fillId="0" borderId="0" applyBorder="0" applyProtection="0"/>
    <xf numFmtId="167" fontId="5" fillId="0" borderId="0" applyBorder="0" applyProtection="0"/>
  </cellStyleXfs>
  <cellXfs count="161">
    <xf numFmtId="0" fontId="0" fillId="0" borderId="0" xfId="0"/>
    <xf numFmtId="167" fontId="2" fillId="0" borderId="0" xfId="4"/>
    <xf numFmtId="167" fontId="11" fillId="0" borderId="2" xfId="4" applyFont="1" applyBorder="1" applyAlignment="1">
      <alignment vertical="center"/>
    </xf>
    <xf numFmtId="167" fontId="11" fillId="0" borderId="2" xfId="4" applyFont="1" applyBorder="1" applyAlignment="1">
      <alignment vertical="center" wrapText="1"/>
    </xf>
    <xf numFmtId="167" fontId="11" fillId="0" borderId="2" xfId="4" applyFont="1" applyBorder="1" applyAlignment="1">
      <alignment horizontal="center" vertical="center"/>
    </xf>
    <xf numFmtId="167" fontId="12" fillId="0" borderId="2" xfId="4" applyFont="1" applyBorder="1" applyAlignment="1">
      <alignment horizontal="center" vertical="center" wrapText="1"/>
    </xf>
    <xf numFmtId="164" fontId="11" fillId="0" borderId="2" xfId="4" applyNumberFormat="1" applyFont="1" applyBorder="1" applyAlignment="1">
      <alignment vertical="center"/>
    </xf>
    <xf numFmtId="164" fontId="11" fillId="0" borderId="3" xfId="4" applyNumberFormat="1" applyFont="1" applyBorder="1" applyAlignment="1">
      <alignment vertical="center"/>
    </xf>
    <xf numFmtId="167" fontId="11" fillId="0" borderId="2" xfId="4" applyFont="1" applyBorder="1" applyAlignment="1">
      <alignment horizontal="left" vertical="center" wrapText="1"/>
    </xf>
    <xf numFmtId="168" fontId="11" fillId="0" borderId="2" xfId="3" applyFont="1" applyBorder="1" applyAlignment="1">
      <alignment horizontal="right" vertical="center" wrapText="1"/>
    </xf>
    <xf numFmtId="168" fontId="11" fillId="0" borderId="3" xfId="3" applyFont="1" applyBorder="1" applyAlignment="1">
      <alignment horizontal="right" vertical="center" wrapText="1"/>
    </xf>
    <xf numFmtId="167" fontId="11" fillId="0" borderId="2" xfId="4" applyFont="1" applyBorder="1" applyAlignment="1">
      <alignment horizontal="center" vertical="center" wrapText="1"/>
    </xf>
    <xf numFmtId="164" fontId="13" fillId="0" borderId="4" xfId="4" applyNumberFormat="1" applyFont="1" applyBorder="1" applyAlignment="1">
      <alignment vertical="center" wrapText="1"/>
    </xf>
    <xf numFmtId="167" fontId="2" fillId="0" borderId="2" xfId="4" applyBorder="1"/>
    <xf numFmtId="164" fontId="11" fillId="0" borderId="2" xfId="4" applyNumberFormat="1" applyFont="1" applyBorder="1" applyAlignment="1">
      <alignment horizontal="right" vertical="center"/>
    </xf>
    <xf numFmtId="164" fontId="11" fillId="0" borderId="3" xfId="4" applyNumberFormat="1" applyFont="1" applyBorder="1" applyAlignment="1">
      <alignment horizontal="right" vertical="center"/>
    </xf>
    <xf numFmtId="164" fontId="11" fillId="0" borderId="6" xfId="4" applyNumberFormat="1" applyFont="1" applyBorder="1" applyAlignment="1">
      <alignment vertical="center"/>
    </xf>
    <xf numFmtId="164" fontId="13" fillId="0" borderId="3" xfId="4" applyNumberFormat="1" applyFont="1" applyBorder="1" applyAlignment="1">
      <alignment vertical="center"/>
    </xf>
    <xf numFmtId="164" fontId="11" fillId="0" borderId="4" xfId="4" applyNumberFormat="1" applyFont="1" applyBorder="1" applyAlignment="1">
      <alignment vertical="center"/>
    </xf>
    <xf numFmtId="164" fontId="11" fillId="3" borderId="2" xfId="4" applyNumberFormat="1" applyFont="1" applyFill="1" applyBorder="1" applyAlignment="1">
      <alignment horizontal="right" vertical="center"/>
    </xf>
    <xf numFmtId="164" fontId="11" fillId="3" borderId="3" xfId="4" applyNumberFormat="1" applyFont="1" applyFill="1" applyBorder="1" applyAlignment="1">
      <alignment horizontal="right" vertical="center"/>
    </xf>
    <xf numFmtId="167" fontId="11" fillId="0" borderId="8" xfId="4" applyFont="1" applyBorder="1" applyAlignment="1">
      <alignment vertical="center"/>
    </xf>
    <xf numFmtId="0" fontId="0" fillId="0" borderId="3" xfId="0" applyBorder="1"/>
    <xf numFmtId="167" fontId="11" fillId="0" borderId="8" xfId="4" applyFont="1" applyBorder="1" applyAlignment="1">
      <alignment horizontal="center" vertical="center"/>
    </xf>
    <xf numFmtId="164" fontId="11" fillId="0" borderId="5" xfId="4" applyNumberFormat="1" applyFont="1" applyBorder="1" applyAlignment="1">
      <alignment vertical="center"/>
    </xf>
    <xf numFmtId="167" fontId="2" fillId="0" borderId="0" xfId="4" applyAlignment="1">
      <alignment horizontal="center" vertical="center"/>
    </xf>
    <xf numFmtId="164" fontId="14" fillId="0" borderId="3" xfId="4" applyNumberFormat="1" applyFont="1" applyBorder="1" applyAlignment="1">
      <alignment vertical="center"/>
    </xf>
    <xf numFmtId="164" fontId="14" fillId="0" borderId="2" xfId="4" applyNumberFormat="1" applyFont="1" applyBorder="1" applyAlignment="1">
      <alignment vertical="center"/>
    </xf>
    <xf numFmtId="167" fontId="2" fillId="0" borderId="8" xfId="4" applyBorder="1"/>
    <xf numFmtId="167" fontId="11" fillId="0" borderId="0" xfId="4" applyFont="1" applyAlignment="1">
      <alignment vertical="center" wrapText="1"/>
    </xf>
    <xf numFmtId="167" fontId="11" fillId="0" borderId="0" xfId="4" applyFont="1" applyAlignment="1">
      <alignment wrapText="1"/>
    </xf>
    <xf numFmtId="164" fontId="15" fillId="0" borderId="0" xfId="4" applyNumberFormat="1" applyFont="1"/>
    <xf numFmtId="164" fontId="2" fillId="0" borderId="0" xfId="4" applyNumberFormat="1"/>
    <xf numFmtId="164" fontId="6" fillId="0" borderId="0" xfId="4" applyNumberFormat="1" applyFont="1"/>
    <xf numFmtId="169" fontId="17" fillId="2" borderId="2" xfId="9" applyNumberFormat="1" applyFont="1" applyFill="1" applyBorder="1" applyAlignment="1">
      <alignment horizontal="center" vertical="center" wrapText="1"/>
    </xf>
    <xf numFmtId="170" fontId="17" fillId="2" borderId="2" xfId="9" applyNumberFormat="1" applyFont="1" applyFill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166" fontId="2" fillId="0" borderId="2" xfId="1" applyFont="1" applyFill="1" applyBorder="1" applyAlignment="1">
      <alignment vertical="center"/>
    </xf>
    <xf numFmtId="166" fontId="6" fillId="0" borderId="2" xfId="0" applyNumberFormat="1" applyFont="1" applyBorder="1" applyAlignment="1">
      <alignment vertical="center"/>
    </xf>
    <xf numFmtId="165" fontId="11" fillId="0" borderId="3" xfId="4" applyNumberFormat="1" applyFont="1" applyBorder="1" applyAlignment="1">
      <alignment vertical="center"/>
    </xf>
    <xf numFmtId="165" fontId="2" fillId="0" borderId="2" xfId="4" applyNumberFormat="1" applyBorder="1"/>
    <xf numFmtId="164" fontId="13" fillId="0" borderId="3" xfId="4" applyNumberFormat="1" applyFont="1" applyBorder="1" applyAlignment="1">
      <alignment vertical="center" wrapText="1"/>
    </xf>
    <xf numFmtId="165" fontId="11" fillId="0" borderId="2" xfId="4" applyNumberFormat="1" applyFont="1" applyBorder="1" applyAlignment="1">
      <alignment vertical="center"/>
    </xf>
    <xf numFmtId="167" fontId="2" fillId="0" borderId="7" xfId="4" applyBorder="1"/>
    <xf numFmtId="167" fontId="11" fillId="0" borderId="8" xfId="4" applyFont="1" applyBorder="1" applyAlignment="1">
      <alignment vertical="center" wrapText="1"/>
    </xf>
    <xf numFmtId="167" fontId="2" fillId="0" borderId="0" xfId="4" applyAlignment="1">
      <alignment wrapText="1"/>
    </xf>
    <xf numFmtId="0" fontId="9" fillId="2" borderId="9" xfId="0" applyFont="1" applyFill="1" applyBorder="1" applyAlignment="1">
      <alignment horizontal="center" vertical="center" wrapText="1"/>
    </xf>
    <xf numFmtId="0" fontId="18" fillId="0" borderId="7" xfId="0" applyFont="1" applyBorder="1" applyAlignment="1" applyProtection="1">
      <alignment horizontal="left" vertical="center" wrapText="1"/>
      <protection hidden="1"/>
    </xf>
    <xf numFmtId="0" fontId="18" fillId="0" borderId="2" xfId="0" applyFont="1" applyBorder="1" applyAlignment="1" applyProtection="1">
      <alignment horizontal="left" vertical="center" wrapText="1"/>
      <protection hidden="1"/>
    </xf>
    <xf numFmtId="0" fontId="18" fillId="0" borderId="2" xfId="0" applyFont="1" applyBorder="1" applyAlignment="1">
      <alignment vertical="center" wrapText="1"/>
    </xf>
    <xf numFmtId="0" fontId="16" fillId="2" borderId="0" xfId="0" applyFont="1" applyFill="1" applyAlignment="1">
      <alignment horizontal="center" vertical="center" wrapText="1"/>
    </xf>
    <xf numFmtId="170" fontId="18" fillId="0" borderId="7" xfId="1" applyNumberFormat="1" applyFont="1" applyFill="1" applyBorder="1" applyAlignment="1" applyProtection="1">
      <alignment horizontal="right" vertical="center"/>
      <protection hidden="1"/>
    </xf>
    <xf numFmtId="170" fontId="18" fillId="0" borderId="2" xfId="1" applyNumberFormat="1" applyFont="1" applyFill="1" applyBorder="1" applyAlignment="1" applyProtection="1">
      <alignment horizontal="right" vertical="center"/>
      <protection hidden="1"/>
    </xf>
    <xf numFmtId="170" fontId="18" fillId="0" borderId="2" xfId="0" applyNumberFormat="1" applyFont="1" applyBorder="1" applyAlignment="1" applyProtection="1">
      <alignment horizontal="right" vertical="center"/>
      <protection hidden="1"/>
    </xf>
    <xf numFmtId="170" fontId="18" fillId="0" borderId="2" xfId="1" applyNumberFormat="1" applyFont="1" applyFill="1" applyBorder="1" applyAlignment="1" applyProtection="1">
      <alignment horizontal="right" vertical="center" wrapText="1"/>
      <protection hidden="1"/>
    </xf>
    <xf numFmtId="170" fontId="18" fillId="0" borderId="2" xfId="2" applyNumberFormat="1" applyFont="1" applyFill="1" applyBorder="1" applyAlignment="1" applyProtection="1">
      <alignment horizontal="right" vertical="center" wrapText="1"/>
      <protection hidden="1"/>
    </xf>
    <xf numFmtId="170" fontId="18" fillId="0" borderId="2" xfId="0" applyNumberFormat="1" applyFont="1" applyBorder="1" applyAlignment="1" applyProtection="1">
      <alignment horizontal="right" vertical="center" wrapText="1"/>
      <protection hidden="1"/>
    </xf>
    <xf numFmtId="170" fontId="19" fillId="0" borderId="0" xfId="0" applyNumberFormat="1" applyFont="1" applyAlignment="1">
      <alignment horizontal="right"/>
    </xf>
    <xf numFmtId="164" fontId="14" fillId="0" borderId="0" xfId="4" applyNumberFormat="1" applyFont="1"/>
    <xf numFmtId="0" fontId="18" fillId="0" borderId="7" xfId="0" applyFont="1" applyBorder="1" applyAlignment="1">
      <alignment horizontal="left" vertical="center" wrapText="1"/>
    </xf>
    <xf numFmtId="0" fontId="18" fillId="0" borderId="2" xfId="0" applyFont="1" applyBorder="1" applyAlignment="1">
      <alignment horizontal="left" vertical="center" wrapText="1"/>
    </xf>
    <xf numFmtId="0" fontId="23" fillId="0" borderId="15" xfId="0" applyFont="1" applyBorder="1" applyAlignment="1">
      <alignment vertical="center" wrapText="1"/>
    </xf>
    <xf numFmtId="166" fontId="20" fillId="0" borderId="15" xfId="1" applyFont="1" applyFill="1" applyBorder="1" applyAlignment="1">
      <alignment vertical="center"/>
    </xf>
    <xf numFmtId="0" fontId="1" fillId="0" borderId="15" xfId="0" applyFont="1" applyBorder="1" applyAlignment="1">
      <alignment horizontal="right" vertical="center" wrapText="1"/>
    </xf>
    <xf numFmtId="173" fontId="20" fillId="0" borderId="15" xfId="0" applyNumberFormat="1" applyFont="1" applyBorder="1" applyAlignment="1">
      <alignment vertical="center"/>
    </xf>
    <xf numFmtId="0" fontId="1" fillId="0" borderId="17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/>
    </xf>
    <xf numFmtId="166" fontId="20" fillId="0" borderId="15" xfId="1" applyFont="1" applyBorder="1" applyAlignment="1">
      <alignment vertical="center"/>
    </xf>
    <xf numFmtId="0" fontId="24" fillId="0" borderId="15" xfId="0" applyFont="1" applyBorder="1" applyAlignment="1">
      <alignment vertical="center" wrapText="1"/>
    </xf>
    <xf numFmtId="173" fontId="22" fillId="0" borderId="15" xfId="0" applyNumberFormat="1" applyFont="1" applyBorder="1" applyAlignment="1">
      <alignment vertical="center"/>
    </xf>
    <xf numFmtId="0" fontId="21" fillId="0" borderId="15" xfId="0" applyFont="1" applyBorder="1" applyAlignment="1">
      <alignment vertical="center" wrapText="1"/>
    </xf>
    <xf numFmtId="165" fontId="11" fillId="0" borderId="4" xfId="4" applyNumberFormat="1" applyFont="1" applyBorder="1" applyAlignment="1">
      <alignment vertical="center"/>
    </xf>
    <xf numFmtId="167" fontId="2" fillId="0" borderId="5" xfId="4" applyBorder="1"/>
    <xf numFmtId="164" fontId="26" fillId="0" borderId="2" xfId="4" applyNumberFormat="1" applyFont="1" applyBorder="1" applyAlignment="1">
      <alignment vertical="center"/>
    </xf>
    <xf numFmtId="165" fontId="26" fillId="0" borderId="3" xfId="4" applyNumberFormat="1" applyFont="1" applyBorder="1" applyAlignment="1">
      <alignment vertical="center"/>
    </xf>
    <xf numFmtId="165" fontId="26" fillId="0" borderId="2" xfId="4" applyNumberFormat="1" applyFont="1" applyBorder="1" applyAlignment="1">
      <alignment vertical="center"/>
    </xf>
    <xf numFmtId="165" fontId="2" fillId="0" borderId="7" xfId="4" applyNumberFormat="1" applyBorder="1"/>
    <xf numFmtId="167" fontId="25" fillId="0" borderId="2" xfId="4" applyFont="1" applyBorder="1"/>
    <xf numFmtId="164" fontId="26" fillId="0" borderId="3" xfId="4" applyNumberFormat="1" applyFont="1" applyBorder="1" applyAlignment="1">
      <alignment vertical="center"/>
    </xf>
    <xf numFmtId="167" fontId="11" fillId="0" borderId="2" xfId="4" applyFont="1" applyBorder="1" applyAlignment="1">
      <alignment horizontal="left" vertical="center"/>
    </xf>
    <xf numFmtId="167" fontId="14" fillId="0" borderId="24" xfId="4" applyFont="1" applyBorder="1" applyAlignment="1">
      <alignment horizontal="right" vertical="center"/>
    </xf>
    <xf numFmtId="164" fontId="11" fillId="0" borderId="2" xfId="4" applyNumberFormat="1" applyFont="1" applyBorder="1" applyAlignment="1">
      <alignment vertical="center" wrapText="1"/>
    </xf>
    <xf numFmtId="164" fontId="11" fillId="0" borderId="3" xfId="4" applyNumberFormat="1" applyFont="1" applyBorder="1" applyAlignment="1">
      <alignment vertical="center" wrapText="1"/>
    </xf>
    <xf numFmtId="167" fontId="2" fillId="0" borderId="2" xfId="4" applyBorder="1" applyAlignment="1">
      <alignment horizontal="center" vertical="center" wrapText="1"/>
    </xf>
    <xf numFmtId="167" fontId="2" fillId="0" borderId="5" xfId="4" applyBorder="1" applyAlignment="1">
      <alignment horizontal="center" vertical="center" wrapText="1"/>
    </xf>
    <xf numFmtId="164" fontId="13" fillId="0" borderId="2" xfId="4" applyNumberFormat="1" applyFont="1" applyBorder="1" applyAlignment="1">
      <alignment vertical="center" wrapText="1"/>
    </xf>
    <xf numFmtId="167" fontId="2" fillId="0" borderId="2" xfId="4" applyBorder="1" applyAlignment="1">
      <alignment wrapText="1"/>
    </xf>
    <xf numFmtId="167" fontId="2" fillId="0" borderId="2" xfId="4" applyBorder="1" applyAlignment="1">
      <alignment vertical="center" wrapText="1"/>
    </xf>
    <xf numFmtId="164" fontId="11" fillId="0" borderId="2" xfId="4" applyNumberFormat="1" applyFont="1" applyBorder="1" applyAlignment="1">
      <alignment horizontal="right" vertical="center" wrapText="1"/>
    </xf>
    <xf numFmtId="164" fontId="11" fillId="0" borderId="3" xfId="4" applyNumberFormat="1" applyFont="1" applyBorder="1" applyAlignment="1">
      <alignment horizontal="right" vertical="center" wrapText="1"/>
    </xf>
    <xf numFmtId="164" fontId="11" fillId="0" borderId="6" xfId="4" applyNumberFormat="1" applyFont="1" applyBorder="1" applyAlignment="1">
      <alignment vertical="center" wrapText="1"/>
    </xf>
    <xf numFmtId="167" fontId="2" fillId="0" borderId="7" xfId="4" applyBorder="1" applyAlignment="1">
      <alignment horizontal="center" vertical="center" wrapText="1"/>
    </xf>
    <xf numFmtId="167" fontId="25" fillId="0" borderId="2" xfId="4" applyFont="1" applyBorder="1" applyAlignment="1">
      <alignment horizontal="center" vertical="center" wrapText="1"/>
    </xf>
    <xf numFmtId="164" fontId="11" fillId="0" borderId="4" xfId="4" applyNumberFormat="1" applyFont="1" applyBorder="1" applyAlignment="1">
      <alignment vertical="center" wrapText="1"/>
    </xf>
    <xf numFmtId="167" fontId="2" fillId="0" borderId="8" xfId="4" applyBorder="1" applyAlignment="1">
      <alignment horizontal="center" vertical="center" wrapText="1"/>
    </xf>
    <xf numFmtId="164" fontId="11" fillId="3" borderId="2" xfId="4" applyNumberFormat="1" applyFont="1" applyFill="1" applyBorder="1" applyAlignment="1">
      <alignment horizontal="right" vertical="center" wrapText="1"/>
    </xf>
    <xf numFmtId="164" fontId="11" fillId="3" borderId="3" xfId="4" applyNumberFormat="1" applyFont="1" applyFill="1" applyBorder="1" applyAlignment="1">
      <alignment horizontal="right" vertical="center" wrapText="1"/>
    </xf>
    <xf numFmtId="0" fontId="0" fillId="0" borderId="3" xfId="0" applyBorder="1" applyAlignment="1">
      <alignment wrapText="1"/>
    </xf>
    <xf numFmtId="167" fontId="11" fillId="0" borderId="8" xfId="4" applyFont="1" applyBorder="1" applyAlignment="1">
      <alignment horizontal="center" vertical="center" wrapText="1"/>
    </xf>
    <xf numFmtId="164" fontId="11" fillId="0" borderId="5" xfId="4" applyNumberFormat="1" applyFont="1" applyBorder="1" applyAlignment="1">
      <alignment vertical="center" wrapText="1"/>
    </xf>
    <xf numFmtId="4" fontId="0" fillId="0" borderId="0" xfId="0" applyNumberFormat="1"/>
    <xf numFmtId="166" fontId="27" fillId="0" borderId="15" xfId="1" applyFont="1" applyFill="1" applyBorder="1" applyAlignment="1">
      <alignment vertical="center"/>
    </xf>
    <xf numFmtId="173" fontId="27" fillId="0" borderId="15" xfId="0" applyNumberFormat="1" applyFont="1" applyBorder="1" applyAlignment="1">
      <alignment vertical="center"/>
    </xf>
    <xf numFmtId="0" fontId="27" fillId="0" borderId="17" xfId="0" applyFont="1" applyBorder="1" applyAlignment="1">
      <alignment horizontal="center" vertical="center" wrapText="1"/>
    </xf>
    <xf numFmtId="0" fontId="28" fillId="0" borderId="15" xfId="0" applyFont="1" applyBorder="1" applyAlignment="1">
      <alignment horizontal="center" vertical="center"/>
    </xf>
    <xf numFmtId="167" fontId="29" fillId="0" borderId="5" xfId="4" applyFont="1" applyBorder="1" applyAlignment="1">
      <alignment horizontal="center" vertical="center" wrapText="1"/>
    </xf>
    <xf numFmtId="167" fontId="29" fillId="0" borderId="2" xfId="4" applyFont="1" applyBorder="1" applyAlignment="1">
      <alignment horizontal="center" vertical="center" wrapText="1"/>
    </xf>
    <xf numFmtId="167" fontId="30" fillId="0" borderId="2" xfId="4" applyFont="1" applyBorder="1" applyAlignment="1">
      <alignment vertical="center" wrapText="1"/>
    </xf>
    <xf numFmtId="167" fontId="30" fillId="0" borderId="2" xfId="4" applyFont="1" applyBorder="1" applyAlignment="1">
      <alignment horizontal="left" vertical="center" wrapText="1"/>
    </xf>
    <xf numFmtId="167" fontId="30" fillId="0" borderId="2" xfId="4" applyFont="1" applyBorder="1" applyAlignment="1">
      <alignment horizontal="center" vertical="center" wrapText="1"/>
    </xf>
    <xf numFmtId="168" fontId="30" fillId="0" borderId="2" xfId="3" applyFont="1" applyBorder="1" applyAlignment="1">
      <alignment horizontal="right" vertical="center" wrapText="1"/>
    </xf>
    <xf numFmtId="168" fontId="30" fillId="0" borderId="3" xfId="3" applyFont="1" applyBorder="1" applyAlignment="1">
      <alignment horizontal="right" vertical="center" wrapText="1"/>
    </xf>
    <xf numFmtId="164" fontId="30" fillId="0" borderId="3" xfId="4" applyNumberFormat="1" applyFont="1" applyBorder="1" applyAlignment="1">
      <alignment vertical="center" wrapText="1"/>
    </xf>
    <xf numFmtId="164" fontId="30" fillId="0" borderId="2" xfId="4" applyNumberFormat="1" applyFont="1" applyBorder="1" applyAlignment="1">
      <alignment vertical="center" wrapText="1"/>
    </xf>
    <xf numFmtId="166" fontId="29" fillId="0" borderId="2" xfId="1" applyFont="1" applyFill="1" applyBorder="1" applyAlignment="1">
      <alignment vertical="center"/>
    </xf>
    <xf numFmtId="165" fontId="30" fillId="0" borderId="23" xfId="4" applyNumberFormat="1" applyFont="1" applyBorder="1" applyAlignment="1">
      <alignment vertical="center"/>
    </xf>
    <xf numFmtId="165" fontId="30" fillId="0" borderId="3" xfId="4" applyNumberFormat="1" applyFont="1" applyBorder="1" applyAlignment="1">
      <alignment vertical="center"/>
    </xf>
    <xf numFmtId="164" fontId="30" fillId="0" borderId="2" xfId="4" applyNumberFormat="1" applyFont="1" applyBorder="1" applyAlignment="1">
      <alignment vertical="center"/>
    </xf>
    <xf numFmtId="164" fontId="30" fillId="0" borderId="3" xfId="4" applyNumberFormat="1" applyFont="1" applyBorder="1" applyAlignment="1">
      <alignment vertical="center"/>
    </xf>
    <xf numFmtId="167" fontId="30" fillId="0" borderId="2" xfId="4" applyFont="1" applyBorder="1" applyAlignment="1">
      <alignment vertical="center"/>
    </xf>
    <xf numFmtId="167" fontId="31" fillId="0" borderId="2" xfId="4" applyFont="1" applyBorder="1" applyAlignment="1">
      <alignment horizontal="center" vertical="center" wrapText="1"/>
    </xf>
    <xf numFmtId="165" fontId="30" fillId="0" borderId="3" xfId="4" applyNumberFormat="1" applyFont="1" applyBorder="1" applyAlignment="1">
      <alignment horizontal="right" vertical="center"/>
    </xf>
    <xf numFmtId="165" fontId="32" fillId="0" borderId="3" xfId="4" applyNumberFormat="1" applyFont="1" applyBorder="1" applyAlignment="1">
      <alignment vertical="center"/>
    </xf>
    <xf numFmtId="166" fontId="0" fillId="0" borderId="0" xfId="1" applyFont="1"/>
    <xf numFmtId="0" fontId="33" fillId="0" borderId="0" xfId="0" applyFont="1"/>
    <xf numFmtId="173" fontId="20" fillId="0" borderId="18" xfId="0" applyNumberFormat="1" applyFont="1" applyBorder="1" applyAlignment="1">
      <alignment horizontal="center" vertical="center"/>
    </xf>
    <xf numFmtId="173" fontId="20" fillId="0" borderId="19" xfId="0" applyNumberFormat="1" applyFont="1" applyBorder="1" applyAlignment="1">
      <alignment horizontal="center" vertical="center"/>
    </xf>
    <xf numFmtId="0" fontId="20" fillId="0" borderId="20" xfId="0" applyFont="1" applyBorder="1" applyAlignment="1">
      <alignment horizontal="left" vertical="center" wrapText="1"/>
    </xf>
    <xf numFmtId="0" fontId="20" fillId="0" borderId="21" xfId="0" applyFont="1" applyBorder="1" applyAlignment="1">
      <alignment horizontal="left" vertical="center" wrapText="1"/>
    </xf>
    <xf numFmtId="0" fontId="20" fillId="0" borderId="22" xfId="0" applyFont="1" applyBorder="1" applyAlignment="1">
      <alignment horizontal="left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 wrapText="1"/>
    </xf>
    <xf numFmtId="167" fontId="7" fillId="0" borderId="0" xfId="4" applyFont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167" fontId="10" fillId="2" borderId="9" xfId="4" applyFont="1" applyFill="1" applyBorder="1" applyAlignment="1">
      <alignment horizontal="center" vertical="center" wrapText="1"/>
    </xf>
    <xf numFmtId="0" fontId="0" fillId="0" borderId="0" xfId="0"/>
    <xf numFmtId="0" fontId="0" fillId="0" borderId="2" xfId="0" applyBorder="1" applyAlignment="1">
      <alignment wrapText="1"/>
    </xf>
    <xf numFmtId="167" fontId="11" fillId="0" borderId="2" xfId="4" applyFont="1" applyBorder="1" applyAlignment="1">
      <alignment horizontal="left" vertical="center" wrapText="1"/>
    </xf>
    <xf numFmtId="167" fontId="11" fillId="0" borderId="2" xfId="4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right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167" fontId="10" fillId="2" borderId="10" xfId="4" applyFont="1" applyFill="1" applyBorder="1" applyAlignment="1">
      <alignment horizontal="center" vertical="center" wrapText="1"/>
    </xf>
    <xf numFmtId="167" fontId="10" fillId="2" borderId="12" xfId="4" applyFont="1" applyFill="1" applyBorder="1" applyAlignment="1">
      <alignment horizontal="center" vertical="center" wrapText="1"/>
    </xf>
    <xf numFmtId="167" fontId="10" fillId="2" borderId="10" xfId="4" applyFont="1" applyFill="1" applyBorder="1" applyAlignment="1">
      <alignment horizontal="center" vertical="center"/>
    </xf>
    <xf numFmtId="167" fontId="10" fillId="2" borderId="11" xfId="4" applyFont="1" applyFill="1" applyBorder="1" applyAlignment="1">
      <alignment horizontal="center" vertical="center"/>
    </xf>
    <xf numFmtId="167" fontId="10" fillId="2" borderId="11" xfId="4" applyFont="1" applyFill="1" applyBorder="1" applyAlignment="1">
      <alignment horizontal="center" vertical="center" wrapText="1"/>
    </xf>
    <xf numFmtId="0" fontId="0" fillId="0" borderId="2" xfId="0" applyBorder="1"/>
    <xf numFmtId="167" fontId="11" fillId="0" borderId="2" xfId="4" applyFont="1" applyBorder="1" applyAlignment="1">
      <alignment horizontal="left" vertical="center"/>
    </xf>
    <xf numFmtId="167" fontId="11" fillId="0" borderId="2" xfId="4" applyFont="1" applyBorder="1" applyAlignment="1">
      <alignment horizontal="center" vertical="center"/>
    </xf>
  </cellXfs>
  <cellStyles count="10">
    <cellStyle name="Excel Built-in Comma" xfId="3" xr:uid="{00000000-0005-0000-0000-000000000000}"/>
    <cellStyle name="Excel Built-in Normal" xfId="4" xr:uid="{00000000-0005-0000-0000-000001000000}"/>
    <cellStyle name="Heading" xfId="5" xr:uid="{00000000-0005-0000-0000-000002000000}"/>
    <cellStyle name="Heading1" xfId="6" xr:uid="{00000000-0005-0000-0000-000003000000}"/>
    <cellStyle name="Migliaia" xfId="1" builtinId="3" customBuiltin="1"/>
    <cellStyle name="Normale" xfId="0" builtinId="0" customBuiltin="1"/>
    <cellStyle name="Result" xfId="7" xr:uid="{00000000-0005-0000-0000-000006000000}"/>
    <cellStyle name="Result2" xfId="8" xr:uid="{00000000-0005-0000-0000-000007000000}"/>
    <cellStyle name="Titolo 5" xfId="9" xr:uid="{00000000-0005-0000-0000-000008000000}"/>
    <cellStyle name="Valuta" xfId="2" builtinId="4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584441-B0A0-4FCB-8465-5B73AE55F753}">
  <sheetPr>
    <pageSetUpPr fitToPage="1"/>
  </sheetPr>
  <dimension ref="A1:E23"/>
  <sheetViews>
    <sheetView topLeftCell="A11" workbookViewId="0">
      <selection sqref="A1:A3"/>
    </sheetView>
  </sheetViews>
  <sheetFormatPr defaultRowHeight="14" x14ac:dyDescent="0.3"/>
  <cols>
    <col min="1" max="1" width="38.83203125" customWidth="1"/>
    <col min="2" max="3" width="16.83203125" customWidth="1"/>
    <col min="4" max="4" width="18.33203125" customWidth="1"/>
    <col min="5" max="5" width="16.33203125" customWidth="1"/>
  </cols>
  <sheetData>
    <row r="1" spans="1:5" x14ac:dyDescent="0.3">
      <c r="A1" s="134" t="s">
        <v>258</v>
      </c>
      <c r="B1" s="137" t="s">
        <v>259</v>
      </c>
      <c r="C1" s="137"/>
      <c r="D1" s="137"/>
      <c r="E1" s="134" t="s">
        <v>260</v>
      </c>
    </row>
    <row r="2" spans="1:5" x14ac:dyDescent="0.3">
      <c r="A2" s="135"/>
      <c r="B2" s="138" t="s">
        <v>261</v>
      </c>
      <c r="C2" s="138" t="s">
        <v>262</v>
      </c>
      <c r="D2" s="138" t="s">
        <v>263</v>
      </c>
      <c r="E2" s="135"/>
    </row>
    <row r="3" spans="1:5" x14ac:dyDescent="0.3">
      <c r="A3" s="136"/>
      <c r="B3" s="138"/>
      <c r="C3" s="138"/>
      <c r="D3" s="138"/>
      <c r="E3" s="136"/>
    </row>
    <row r="4" spans="1:5" ht="20.149999999999999" customHeight="1" x14ac:dyDescent="0.3">
      <c r="A4" s="65" t="s">
        <v>264</v>
      </c>
      <c r="B4" s="66">
        <v>11635594.52</v>
      </c>
      <c r="C4" s="67">
        <v>0</v>
      </c>
      <c r="D4" s="68">
        <f t="shared" ref="D4:D15" si="0">SUM(B4:C4)</f>
        <v>11635594.52</v>
      </c>
      <c r="E4" s="69">
        <v>2</v>
      </c>
    </row>
    <row r="5" spans="1:5" ht="20.149999999999999" customHeight="1" x14ac:dyDescent="0.3">
      <c r="A5" s="65" t="s">
        <v>265</v>
      </c>
      <c r="B5" s="105">
        <v>5897595</v>
      </c>
      <c r="C5" s="67">
        <v>0</v>
      </c>
      <c r="D5" s="106">
        <f t="shared" si="0"/>
        <v>5897595</v>
      </c>
      <c r="E5" s="107">
        <v>2</v>
      </c>
    </row>
    <row r="6" spans="1:5" ht="20.149999999999999" customHeight="1" x14ac:dyDescent="0.3">
      <c r="A6" s="65" t="s">
        <v>266</v>
      </c>
      <c r="B6" s="66">
        <v>76811906.120000005</v>
      </c>
      <c r="C6" s="67">
        <v>0</v>
      </c>
      <c r="D6" s="68">
        <f t="shared" si="0"/>
        <v>76811906.120000005</v>
      </c>
      <c r="E6" s="70">
        <v>6</v>
      </c>
    </row>
    <row r="7" spans="1:5" ht="20.149999999999999" customHeight="1" x14ac:dyDescent="0.3">
      <c r="A7" s="65" t="s">
        <v>267</v>
      </c>
      <c r="B7" s="66">
        <v>17400000</v>
      </c>
      <c r="C7" s="67">
        <v>0</v>
      </c>
      <c r="D7" s="68">
        <f t="shared" si="0"/>
        <v>17400000</v>
      </c>
      <c r="E7" s="70">
        <v>7</v>
      </c>
    </row>
    <row r="8" spans="1:5" ht="20.149999999999999" customHeight="1" x14ac:dyDescent="0.3">
      <c r="A8" s="65" t="s">
        <v>268</v>
      </c>
      <c r="B8" s="66">
        <v>40728518.280000001</v>
      </c>
      <c r="C8" s="67">
        <v>0</v>
      </c>
      <c r="D8" s="68">
        <f t="shared" si="0"/>
        <v>40728518.280000001</v>
      </c>
      <c r="E8" s="70">
        <v>7</v>
      </c>
    </row>
    <row r="9" spans="1:5" ht="20.149999999999999" customHeight="1" x14ac:dyDescent="0.3">
      <c r="A9" s="65" t="s">
        <v>269</v>
      </c>
      <c r="B9" s="66">
        <v>35664495.480000004</v>
      </c>
      <c r="C9" s="67">
        <v>0</v>
      </c>
      <c r="D9" s="68">
        <f t="shared" si="0"/>
        <v>35664495.480000004</v>
      </c>
      <c r="E9" s="70">
        <v>4</v>
      </c>
    </row>
    <row r="10" spans="1:5" ht="20.149999999999999" customHeight="1" x14ac:dyDescent="0.3">
      <c r="A10" s="65" t="s">
        <v>270</v>
      </c>
      <c r="B10" s="66">
        <v>118165000</v>
      </c>
      <c r="C10" s="66">
        <v>37110972.490000002</v>
      </c>
      <c r="D10" s="68">
        <f t="shared" si="0"/>
        <v>155275972.49000001</v>
      </c>
      <c r="E10" s="70">
        <f>8+54</f>
        <v>62</v>
      </c>
    </row>
    <row r="11" spans="1:5" ht="20.149999999999999" customHeight="1" x14ac:dyDescent="0.3">
      <c r="A11" s="65" t="s">
        <v>271</v>
      </c>
      <c r="B11" s="105">
        <v>57602405</v>
      </c>
      <c r="C11" s="67">
        <v>0</v>
      </c>
      <c r="D11" s="106">
        <f t="shared" si="0"/>
        <v>57602405</v>
      </c>
      <c r="E11" s="70">
        <v>4</v>
      </c>
    </row>
    <row r="12" spans="1:5" ht="20.149999999999999" customHeight="1" x14ac:dyDescent="0.3">
      <c r="A12" s="65" t="s">
        <v>272</v>
      </c>
      <c r="B12" s="66">
        <v>9000000</v>
      </c>
      <c r="C12" s="67">
        <v>0</v>
      </c>
      <c r="D12" s="68">
        <f t="shared" si="0"/>
        <v>9000000</v>
      </c>
      <c r="E12" s="70">
        <v>1</v>
      </c>
    </row>
    <row r="13" spans="1:5" ht="20.149999999999999" customHeight="1" x14ac:dyDescent="0.3">
      <c r="A13" s="65" t="s">
        <v>273</v>
      </c>
      <c r="B13" s="66">
        <f>16426510.43+373399.57</f>
        <v>16799910</v>
      </c>
      <c r="C13" s="71"/>
      <c r="D13" s="68">
        <f t="shared" si="0"/>
        <v>16799910</v>
      </c>
      <c r="E13" s="70">
        <v>2</v>
      </c>
    </row>
    <row r="14" spans="1:5" ht="20.149999999999999" customHeight="1" x14ac:dyDescent="0.3">
      <c r="A14" s="72" t="s">
        <v>274</v>
      </c>
      <c r="B14" s="73">
        <f>SUM(B4:B13)</f>
        <v>389705424.40000004</v>
      </c>
      <c r="C14" s="73">
        <f>SUM(C4:C13)</f>
        <v>37110972.490000002</v>
      </c>
      <c r="D14" s="73">
        <f>SUM(B14:C14)</f>
        <v>426816396.89000005</v>
      </c>
      <c r="E14" s="108">
        <f>SUM(E4:E13)</f>
        <v>97</v>
      </c>
    </row>
    <row r="15" spans="1:5" ht="20.149999999999999" customHeight="1" x14ac:dyDescent="0.3">
      <c r="A15" s="65" t="s">
        <v>277</v>
      </c>
      <c r="B15" s="66">
        <v>18111985</v>
      </c>
      <c r="C15" s="65"/>
      <c r="D15" s="68">
        <f t="shared" si="0"/>
        <v>18111985</v>
      </c>
      <c r="E15" s="129"/>
    </row>
    <row r="16" spans="1:5" ht="20.149999999999999" customHeight="1" x14ac:dyDescent="0.3">
      <c r="A16" s="74" t="s">
        <v>275</v>
      </c>
      <c r="B16" s="73">
        <f>B14+B15</f>
        <v>407817409.40000004</v>
      </c>
      <c r="C16" s="73">
        <f>C14+C15</f>
        <v>37110972.490000002</v>
      </c>
      <c r="D16" s="73">
        <f>D14+D15</f>
        <v>444928381.89000005</v>
      </c>
      <c r="E16" s="130"/>
    </row>
    <row r="17" spans="1:5" ht="28.5" customHeight="1" x14ac:dyDescent="0.3">
      <c r="A17" s="131" t="s">
        <v>276</v>
      </c>
      <c r="B17" s="132"/>
      <c r="C17" s="132"/>
      <c r="D17" s="132"/>
      <c r="E17" s="133"/>
    </row>
    <row r="18" spans="1:5" ht="28.5" customHeight="1" x14ac:dyDescent="0.3">
      <c r="A18" s="128" t="s">
        <v>326</v>
      </c>
    </row>
    <row r="23" spans="1:5" x14ac:dyDescent="0.3">
      <c r="B23" s="104"/>
      <c r="D23" s="104"/>
    </row>
  </sheetData>
  <mergeCells count="8">
    <mergeCell ref="E15:E16"/>
    <mergeCell ref="A17:E17"/>
    <mergeCell ref="A1:A3"/>
    <mergeCell ref="B1:D1"/>
    <mergeCell ref="E1:E3"/>
    <mergeCell ref="B2:B3"/>
    <mergeCell ref="C2:C3"/>
    <mergeCell ref="D2:D3"/>
  </mergeCells>
  <pageMargins left="0.7" right="0.7" top="0.75" bottom="0.75" header="0.3" footer="0.3"/>
  <pageSetup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55"/>
  <sheetViews>
    <sheetView zoomScale="130" zoomScaleNormal="130" zoomScaleSheetLayoutView="100" workbookViewId="0">
      <selection sqref="A1:O47"/>
    </sheetView>
  </sheetViews>
  <sheetFormatPr defaultRowHeight="14.5" x14ac:dyDescent="0.35"/>
  <cols>
    <col min="1" max="1" width="9.33203125" style="1" bestFit="1" customWidth="1"/>
    <col min="2" max="2" width="14.5" style="1" customWidth="1"/>
    <col min="3" max="3" width="13.58203125" style="1" customWidth="1"/>
    <col min="4" max="4" width="10.75" style="1" customWidth="1"/>
    <col min="5" max="5" width="12.75" style="25" bestFit="1" customWidth="1"/>
    <col min="6" max="6" width="23.83203125" style="1" customWidth="1"/>
    <col min="7" max="7" width="10.25" style="1" customWidth="1"/>
    <col min="8" max="8" width="10.75" style="1" customWidth="1"/>
    <col min="9" max="9" width="9.33203125" style="1" customWidth="1"/>
    <col min="10" max="10" width="10.33203125" style="1" customWidth="1"/>
    <col min="11" max="11" width="10" style="1" customWidth="1"/>
    <col min="12" max="12" width="10.25" style="1" customWidth="1"/>
    <col min="13" max="13" width="10.08203125" style="1" customWidth="1"/>
    <col min="14" max="14" width="11.08203125" style="1" customWidth="1"/>
    <col min="15" max="15" width="10.5" style="1" customWidth="1"/>
    <col min="16" max="1023" width="8.08203125" style="1" customWidth="1"/>
    <col min="1024" max="16383" width="9" customWidth="1"/>
    <col min="16384" max="16384" width="9" style="1" customWidth="1"/>
  </cols>
  <sheetData>
    <row r="1" spans="1:15 16384:16384" ht="56.25" customHeight="1" x14ac:dyDescent="0.35">
      <c r="A1" s="139" t="s">
        <v>232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</row>
    <row r="2" spans="1:15 16384:16384" ht="30" customHeight="1" x14ac:dyDescent="0.35">
      <c r="A2" s="140" t="s">
        <v>0</v>
      </c>
      <c r="B2" s="141" t="s">
        <v>1</v>
      </c>
      <c r="C2" s="141" t="s">
        <v>2</v>
      </c>
      <c r="D2" s="141" t="s">
        <v>3</v>
      </c>
      <c r="E2" s="141" t="s">
        <v>4</v>
      </c>
      <c r="F2" s="141" t="s">
        <v>5</v>
      </c>
      <c r="G2" s="141" t="s">
        <v>6</v>
      </c>
      <c r="H2" s="141" t="s">
        <v>7</v>
      </c>
      <c r="I2" s="141" t="s">
        <v>8</v>
      </c>
      <c r="J2" s="140" t="s">
        <v>9</v>
      </c>
      <c r="K2" s="140"/>
      <c r="L2" s="140" t="s">
        <v>10</v>
      </c>
      <c r="M2" s="140"/>
      <c r="N2" s="140" t="s">
        <v>11</v>
      </c>
      <c r="O2" s="140"/>
    </row>
    <row r="3" spans="1:15 16384:16384" ht="35.25" customHeight="1" x14ac:dyDescent="0.35">
      <c r="A3" s="140"/>
      <c r="B3" s="141"/>
      <c r="C3" s="141"/>
      <c r="D3" s="141"/>
      <c r="E3" s="141"/>
      <c r="F3" s="141"/>
      <c r="G3" s="141"/>
      <c r="H3" s="141"/>
      <c r="I3" s="141"/>
      <c r="J3" s="50" t="s">
        <v>12</v>
      </c>
      <c r="K3" s="50" t="s">
        <v>13</v>
      </c>
      <c r="L3" s="50" t="s">
        <v>12</v>
      </c>
      <c r="M3" s="50" t="s">
        <v>13</v>
      </c>
      <c r="N3" s="50" t="s">
        <v>12</v>
      </c>
      <c r="O3" s="50" t="s">
        <v>13</v>
      </c>
    </row>
    <row r="4" spans="1:15 16384:16384" ht="41.25" customHeight="1" x14ac:dyDescent="0.35">
      <c r="A4" s="3" t="s">
        <v>14</v>
      </c>
      <c r="B4" s="3" t="s">
        <v>15</v>
      </c>
      <c r="C4" s="3" t="s">
        <v>16</v>
      </c>
      <c r="D4" s="3" t="s">
        <v>17</v>
      </c>
      <c r="E4" s="11" t="s">
        <v>18</v>
      </c>
      <c r="F4" s="5" t="s">
        <v>19</v>
      </c>
      <c r="G4" s="85">
        <v>9300000</v>
      </c>
      <c r="H4" s="86">
        <v>9300000</v>
      </c>
      <c r="I4" s="86"/>
      <c r="J4" s="87"/>
      <c r="K4" s="87"/>
      <c r="L4" s="87" t="s">
        <v>20</v>
      </c>
      <c r="M4" s="87" t="s">
        <v>21</v>
      </c>
      <c r="N4" s="87" t="s">
        <v>22</v>
      </c>
      <c r="O4" s="87" t="s">
        <v>23</v>
      </c>
      <c r="XFD4"/>
    </row>
    <row r="5" spans="1:15 16384:16384" ht="79.5" customHeight="1" x14ac:dyDescent="0.35">
      <c r="A5" s="3" t="s">
        <v>24</v>
      </c>
      <c r="B5" s="8" t="s">
        <v>25</v>
      </c>
      <c r="C5" s="8" t="s">
        <v>16</v>
      </c>
      <c r="D5" s="8" t="s">
        <v>17</v>
      </c>
      <c r="E5" s="11" t="s">
        <v>26</v>
      </c>
      <c r="F5" s="8" t="s">
        <v>27</v>
      </c>
      <c r="G5" s="9">
        <v>2335594.52</v>
      </c>
      <c r="H5" s="10">
        <v>2335594.52</v>
      </c>
      <c r="I5" s="86"/>
      <c r="J5" s="87"/>
      <c r="K5" s="87"/>
      <c r="L5" s="87" t="s">
        <v>21</v>
      </c>
      <c r="M5" s="87" t="s">
        <v>22</v>
      </c>
      <c r="N5" s="87" t="s">
        <v>28</v>
      </c>
      <c r="O5" s="87" t="s">
        <v>29</v>
      </c>
      <c r="XFD5"/>
    </row>
    <row r="6" spans="1:15 16384:16384" ht="49.5" customHeight="1" x14ac:dyDescent="0.35">
      <c r="A6" s="3" t="s">
        <v>30</v>
      </c>
      <c r="B6" s="3" t="s">
        <v>31</v>
      </c>
      <c r="C6" s="3" t="s">
        <v>32</v>
      </c>
      <c r="D6" s="3" t="s">
        <v>33</v>
      </c>
      <c r="E6" s="11" t="s">
        <v>278</v>
      </c>
      <c r="F6" s="3" t="s">
        <v>279</v>
      </c>
      <c r="G6" s="9">
        <v>5000000</v>
      </c>
      <c r="H6" s="10">
        <v>5000000</v>
      </c>
      <c r="I6" s="86"/>
      <c r="J6" s="87" t="s">
        <v>20</v>
      </c>
      <c r="K6" s="87" t="s">
        <v>21</v>
      </c>
      <c r="L6" s="87" t="s">
        <v>21</v>
      </c>
      <c r="M6" s="87" t="s">
        <v>21</v>
      </c>
      <c r="N6" s="87" t="s">
        <v>34</v>
      </c>
      <c r="O6" s="87" t="s">
        <v>35</v>
      </c>
      <c r="XFD6"/>
    </row>
    <row r="7" spans="1:15 16384:16384" ht="102.75" customHeight="1" x14ac:dyDescent="0.35">
      <c r="A7" s="3" t="s">
        <v>36</v>
      </c>
      <c r="B7" s="8" t="s">
        <v>31</v>
      </c>
      <c r="C7" s="8" t="s">
        <v>37</v>
      </c>
      <c r="D7" s="8" t="s">
        <v>38</v>
      </c>
      <c r="E7" s="11"/>
      <c r="F7" s="8" t="s">
        <v>280</v>
      </c>
      <c r="G7" s="9">
        <v>17000000</v>
      </c>
      <c r="H7" s="10">
        <v>17000000</v>
      </c>
      <c r="I7" s="12"/>
      <c r="J7" s="88"/>
      <c r="K7" s="88"/>
      <c r="L7" s="109" t="s">
        <v>34</v>
      </c>
      <c r="M7" s="88" t="s">
        <v>28</v>
      </c>
      <c r="N7" s="88" t="s">
        <v>39</v>
      </c>
      <c r="O7" s="88" t="s">
        <v>40</v>
      </c>
      <c r="XFD7"/>
    </row>
    <row r="8" spans="1:15 16384:16384" ht="42" customHeight="1" x14ac:dyDescent="0.35">
      <c r="A8" s="3" t="s">
        <v>41</v>
      </c>
      <c r="B8" s="8" t="s">
        <v>31</v>
      </c>
      <c r="C8" s="8" t="s">
        <v>37</v>
      </c>
      <c r="D8" s="8" t="s">
        <v>38</v>
      </c>
      <c r="E8" s="11"/>
      <c r="F8" s="8" t="s">
        <v>281</v>
      </c>
      <c r="G8" s="9">
        <v>23000000</v>
      </c>
      <c r="H8" s="10">
        <v>23000000</v>
      </c>
      <c r="I8" s="89"/>
      <c r="J8" s="90"/>
      <c r="K8" s="90"/>
      <c r="L8" s="91" t="s">
        <v>21</v>
      </c>
      <c r="M8" s="91" t="s">
        <v>39</v>
      </c>
      <c r="N8" s="87" t="s">
        <v>22</v>
      </c>
      <c r="O8" s="87" t="s">
        <v>35</v>
      </c>
      <c r="XFD8"/>
    </row>
    <row r="9" spans="1:15 16384:16384" ht="64.5" customHeight="1" x14ac:dyDescent="0.35">
      <c r="A9" s="3" t="s">
        <v>42</v>
      </c>
      <c r="B9" s="3" t="s">
        <v>43</v>
      </c>
      <c r="C9" s="3" t="s">
        <v>37</v>
      </c>
      <c r="D9" s="3" t="s">
        <v>38</v>
      </c>
      <c r="E9" s="11" t="s">
        <v>44</v>
      </c>
      <c r="F9" s="3" t="s">
        <v>282</v>
      </c>
      <c r="G9" s="92">
        <v>9811906.1199999992</v>
      </c>
      <c r="H9" s="93">
        <v>9811906.1199999992</v>
      </c>
      <c r="I9" s="94"/>
      <c r="J9" s="95" t="s">
        <v>21</v>
      </c>
      <c r="K9" s="95" t="s">
        <v>21</v>
      </c>
      <c r="L9" s="95" t="s">
        <v>34</v>
      </c>
      <c r="M9" s="95" t="s">
        <v>45</v>
      </c>
      <c r="N9" s="87" t="s">
        <v>45</v>
      </c>
      <c r="O9" s="95" t="s">
        <v>46</v>
      </c>
      <c r="XFD9"/>
    </row>
    <row r="10" spans="1:15 16384:16384" ht="76.5" customHeight="1" x14ac:dyDescent="0.35">
      <c r="A10" s="3" t="s">
        <v>47</v>
      </c>
      <c r="B10" s="8" t="s">
        <v>31</v>
      </c>
      <c r="C10" s="8" t="s">
        <v>37</v>
      </c>
      <c r="D10" s="8" t="s">
        <v>38</v>
      </c>
      <c r="E10" s="11"/>
      <c r="F10" s="8" t="s">
        <v>283</v>
      </c>
      <c r="G10" s="9">
        <v>9000000</v>
      </c>
      <c r="H10" s="10">
        <v>9000000</v>
      </c>
      <c r="I10" s="86"/>
      <c r="J10" s="87"/>
      <c r="K10" s="96"/>
      <c r="L10" s="110" t="s">
        <v>34</v>
      </c>
      <c r="M10" s="87" t="s">
        <v>34</v>
      </c>
      <c r="N10" s="87" t="s">
        <v>34</v>
      </c>
      <c r="O10" s="87" t="s">
        <v>35</v>
      </c>
      <c r="XFD10"/>
    </row>
    <row r="11" spans="1:15 16384:16384" customFormat="1" ht="170.25" customHeight="1" x14ac:dyDescent="0.3">
      <c r="A11" s="3" t="s">
        <v>48</v>
      </c>
      <c r="B11" s="3" t="s">
        <v>49</v>
      </c>
      <c r="C11" s="3" t="s">
        <v>37</v>
      </c>
      <c r="D11" s="3" t="s">
        <v>50</v>
      </c>
      <c r="E11" s="11" t="s">
        <v>51</v>
      </c>
      <c r="F11" s="3" t="s">
        <v>284</v>
      </c>
      <c r="G11" s="85">
        <v>3000000</v>
      </c>
      <c r="H11" s="86">
        <v>3000000</v>
      </c>
      <c r="I11" s="86"/>
      <c r="J11" s="87" t="s">
        <v>21</v>
      </c>
      <c r="K11" s="87" t="s">
        <v>34</v>
      </c>
      <c r="L11" s="87" t="s">
        <v>34</v>
      </c>
      <c r="M11" s="87" t="s">
        <v>22</v>
      </c>
      <c r="N11" s="87" t="s">
        <v>34</v>
      </c>
      <c r="O11" s="87" t="s">
        <v>29</v>
      </c>
    </row>
    <row r="12" spans="1:15 16384:16384" customFormat="1" ht="65.25" customHeight="1" x14ac:dyDescent="0.3">
      <c r="A12" s="3" t="s">
        <v>52</v>
      </c>
      <c r="B12" s="3" t="s">
        <v>31</v>
      </c>
      <c r="C12" s="3" t="s">
        <v>37</v>
      </c>
      <c r="D12" s="3" t="s">
        <v>53</v>
      </c>
      <c r="E12" s="11"/>
      <c r="F12" s="3" t="s">
        <v>285</v>
      </c>
      <c r="G12" s="85">
        <v>15000000</v>
      </c>
      <c r="H12" s="86">
        <v>15000000</v>
      </c>
      <c r="I12" s="86"/>
      <c r="J12" s="87"/>
      <c r="K12" s="87"/>
      <c r="L12" s="87" t="s">
        <v>21</v>
      </c>
      <c r="M12" s="110" t="s">
        <v>22</v>
      </c>
      <c r="N12" s="87" t="s">
        <v>22</v>
      </c>
      <c r="O12" s="110" t="s">
        <v>46</v>
      </c>
    </row>
    <row r="13" spans="1:15 16384:16384" ht="44.25" customHeight="1" x14ac:dyDescent="0.35">
      <c r="A13" s="3" t="s">
        <v>54</v>
      </c>
      <c r="B13" s="3" t="s">
        <v>55</v>
      </c>
      <c r="C13" s="3" t="s">
        <v>56</v>
      </c>
      <c r="D13" s="3" t="s">
        <v>57</v>
      </c>
      <c r="E13" s="11" t="s">
        <v>58</v>
      </c>
      <c r="F13" s="3" t="s">
        <v>286</v>
      </c>
      <c r="G13" s="85">
        <v>1500000</v>
      </c>
      <c r="H13" s="86">
        <v>1500000</v>
      </c>
      <c r="I13" s="86"/>
      <c r="J13" s="87" t="s">
        <v>34</v>
      </c>
      <c r="K13" s="87" t="s">
        <v>22</v>
      </c>
      <c r="L13" s="87" t="s">
        <v>22</v>
      </c>
      <c r="M13" s="87" t="s">
        <v>45</v>
      </c>
      <c r="N13" s="87" t="s">
        <v>35</v>
      </c>
      <c r="O13" s="87" t="s">
        <v>46</v>
      </c>
      <c r="XFD13"/>
    </row>
    <row r="14" spans="1:15 16384:16384" ht="41.25" customHeight="1" x14ac:dyDescent="0.35">
      <c r="A14" s="3" t="s">
        <v>59</v>
      </c>
      <c r="B14" s="3" t="s">
        <v>55</v>
      </c>
      <c r="C14" s="3" t="s">
        <v>56</v>
      </c>
      <c r="D14" s="3" t="s">
        <v>57</v>
      </c>
      <c r="E14" s="11" t="s">
        <v>60</v>
      </c>
      <c r="F14" s="3" t="s">
        <v>287</v>
      </c>
      <c r="G14" s="85">
        <v>3500000</v>
      </c>
      <c r="H14" s="86">
        <v>3500000</v>
      </c>
      <c r="I14" s="86"/>
      <c r="J14" s="87" t="s">
        <v>34</v>
      </c>
      <c r="K14" s="87" t="s">
        <v>22</v>
      </c>
      <c r="L14" s="87" t="s">
        <v>22</v>
      </c>
      <c r="M14" s="87" t="s">
        <v>45</v>
      </c>
      <c r="N14" s="87" t="s">
        <v>35</v>
      </c>
      <c r="O14" s="87" t="s">
        <v>46</v>
      </c>
      <c r="XFD14"/>
    </row>
    <row r="15" spans="1:15 16384:16384" ht="74.25" customHeight="1" x14ac:dyDescent="0.35">
      <c r="A15" s="3" t="s">
        <v>61</v>
      </c>
      <c r="B15" s="3" t="s">
        <v>62</v>
      </c>
      <c r="C15" s="3" t="s">
        <v>56</v>
      </c>
      <c r="D15" s="3" t="s">
        <v>57</v>
      </c>
      <c r="E15" s="11" t="s">
        <v>63</v>
      </c>
      <c r="F15" s="3" t="s">
        <v>288</v>
      </c>
      <c r="G15" s="85">
        <v>576000</v>
      </c>
      <c r="H15" s="86">
        <v>576000</v>
      </c>
      <c r="I15" s="86"/>
      <c r="J15" s="87" t="s">
        <v>34</v>
      </c>
      <c r="K15" s="87" t="s">
        <v>34</v>
      </c>
      <c r="L15" s="87" t="s">
        <v>34</v>
      </c>
      <c r="M15" s="87" t="s">
        <v>22</v>
      </c>
      <c r="N15" s="87" t="s">
        <v>28</v>
      </c>
      <c r="O15" s="87" t="s">
        <v>23</v>
      </c>
      <c r="XFD15"/>
    </row>
    <row r="16" spans="1:15 16384:16384" ht="60" x14ac:dyDescent="0.35">
      <c r="A16" s="3" t="s">
        <v>64</v>
      </c>
      <c r="B16" s="3" t="s">
        <v>62</v>
      </c>
      <c r="C16" s="3" t="s">
        <v>56</v>
      </c>
      <c r="D16" s="3" t="s">
        <v>57</v>
      </c>
      <c r="E16" s="11" t="s">
        <v>65</v>
      </c>
      <c r="F16" s="3" t="s">
        <v>289</v>
      </c>
      <c r="G16" s="85">
        <v>1152000</v>
      </c>
      <c r="H16" s="86">
        <v>1152000</v>
      </c>
      <c r="I16" s="86"/>
      <c r="J16" s="87" t="s">
        <v>34</v>
      </c>
      <c r="K16" s="87" t="s">
        <v>34</v>
      </c>
      <c r="L16" s="87" t="s">
        <v>22</v>
      </c>
      <c r="M16" s="87" t="s">
        <v>22</v>
      </c>
      <c r="N16" s="87" t="s">
        <v>28</v>
      </c>
      <c r="O16" s="87" t="s">
        <v>35</v>
      </c>
      <c r="XFD16"/>
    </row>
    <row r="17" spans="1:15 16384:16384" ht="60" x14ac:dyDescent="0.35">
      <c r="A17" s="3" t="s">
        <v>66</v>
      </c>
      <c r="B17" s="3" t="s">
        <v>62</v>
      </c>
      <c r="C17" s="3" t="s">
        <v>56</v>
      </c>
      <c r="D17" s="3" t="s">
        <v>57</v>
      </c>
      <c r="E17" s="11" t="s">
        <v>67</v>
      </c>
      <c r="F17" s="3" t="s">
        <v>290</v>
      </c>
      <c r="G17" s="85">
        <v>672000</v>
      </c>
      <c r="H17" s="86">
        <v>672000</v>
      </c>
      <c r="I17" s="86"/>
      <c r="J17" s="87" t="s">
        <v>34</v>
      </c>
      <c r="K17" s="87" t="s">
        <v>34</v>
      </c>
      <c r="L17" s="87" t="s">
        <v>22</v>
      </c>
      <c r="M17" s="87" t="s">
        <v>22</v>
      </c>
      <c r="N17" s="87" t="s">
        <v>28</v>
      </c>
      <c r="O17" s="87" t="s">
        <v>23</v>
      </c>
      <c r="XFD17"/>
    </row>
    <row r="18" spans="1:15 16384:16384" ht="57" customHeight="1" x14ac:dyDescent="0.35">
      <c r="A18" s="3" t="s">
        <v>68</v>
      </c>
      <c r="B18" s="8" t="s">
        <v>31</v>
      </c>
      <c r="C18" s="8" t="s">
        <v>56</v>
      </c>
      <c r="D18" s="8" t="s">
        <v>57</v>
      </c>
      <c r="E18" s="11"/>
      <c r="F18" s="8" t="s">
        <v>291</v>
      </c>
      <c r="G18" s="9">
        <v>8000000</v>
      </c>
      <c r="H18" s="10">
        <v>8000000</v>
      </c>
      <c r="I18" s="86"/>
      <c r="J18" s="87" t="s">
        <v>21</v>
      </c>
      <c r="K18" s="87" t="s">
        <v>34</v>
      </c>
      <c r="L18" s="87" t="s">
        <v>22</v>
      </c>
      <c r="M18" s="87" t="s">
        <v>28</v>
      </c>
      <c r="N18" s="87" t="s">
        <v>22</v>
      </c>
      <c r="O18" s="87" t="s">
        <v>46</v>
      </c>
      <c r="XFD18"/>
    </row>
    <row r="19" spans="1:15 16384:16384" ht="57.75" customHeight="1" x14ac:dyDescent="0.35">
      <c r="A19" s="3" t="s">
        <v>69</v>
      </c>
      <c r="B19" s="8" t="s">
        <v>31</v>
      </c>
      <c r="C19" s="8" t="s">
        <v>56</v>
      </c>
      <c r="D19" s="8" t="s">
        <v>70</v>
      </c>
      <c r="E19" s="11"/>
      <c r="F19" s="8" t="s">
        <v>292</v>
      </c>
      <c r="G19" s="9">
        <v>2000000</v>
      </c>
      <c r="H19" s="10">
        <v>2000000</v>
      </c>
      <c r="I19" s="45"/>
      <c r="J19" s="87" t="s">
        <v>21</v>
      </c>
      <c r="K19" s="87" t="s">
        <v>21</v>
      </c>
      <c r="L19" s="87" t="s">
        <v>21</v>
      </c>
      <c r="M19" s="87" t="s">
        <v>22</v>
      </c>
      <c r="N19" s="87" t="s">
        <v>39</v>
      </c>
      <c r="O19" s="87" t="s">
        <v>35</v>
      </c>
      <c r="XFD19"/>
    </row>
    <row r="20" spans="1:15 16384:16384" ht="50.25" customHeight="1" x14ac:dyDescent="0.35">
      <c r="A20" s="3" t="s">
        <v>71</v>
      </c>
      <c r="B20" s="3" t="s">
        <v>72</v>
      </c>
      <c r="C20" s="3" t="s">
        <v>73</v>
      </c>
      <c r="D20" s="3" t="s">
        <v>74</v>
      </c>
      <c r="E20" s="11" t="s">
        <v>75</v>
      </c>
      <c r="F20" s="3" t="s">
        <v>293</v>
      </c>
      <c r="G20" s="85">
        <v>4728518.28</v>
      </c>
      <c r="H20" s="86">
        <v>4728518.28</v>
      </c>
      <c r="I20" s="97"/>
      <c r="J20" s="88"/>
      <c r="K20" s="88"/>
      <c r="L20" s="87" t="s">
        <v>21</v>
      </c>
      <c r="M20" s="87" t="s">
        <v>21</v>
      </c>
      <c r="N20" s="87" t="s">
        <v>34</v>
      </c>
      <c r="O20" s="87" t="s">
        <v>29</v>
      </c>
      <c r="XFD20"/>
    </row>
    <row r="21" spans="1:15 16384:16384" ht="48" x14ac:dyDescent="0.35">
      <c r="A21" s="3" t="s">
        <v>76</v>
      </c>
      <c r="B21" s="3" t="s">
        <v>31</v>
      </c>
      <c r="C21" s="3" t="s">
        <v>73</v>
      </c>
      <c r="D21" s="3" t="s">
        <v>77</v>
      </c>
      <c r="E21" s="11" t="s">
        <v>294</v>
      </c>
      <c r="F21" s="3" t="s">
        <v>295</v>
      </c>
      <c r="G21" s="85">
        <v>6000000</v>
      </c>
      <c r="H21" s="86">
        <v>6000000</v>
      </c>
      <c r="I21" s="85"/>
      <c r="J21" s="90"/>
      <c r="K21" s="90"/>
      <c r="L21" s="87" t="s">
        <v>20</v>
      </c>
      <c r="M21" s="87" t="s">
        <v>34</v>
      </c>
      <c r="N21" s="87" t="s">
        <v>28</v>
      </c>
      <c r="O21" s="87" t="s">
        <v>23</v>
      </c>
      <c r="XFD21"/>
    </row>
    <row r="22" spans="1:15 16384:16384" ht="36" x14ac:dyDescent="0.35">
      <c r="A22" s="3" t="s">
        <v>78</v>
      </c>
      <c r="B22" s="3" t="s">
        <v>31</v>
      </c>
      <c r="C22" s="3" t="s">
        <v>73</v>
      </c>
      <c r="D22" s="3" t="s">
        <v>79</v>
      </c>
      <c r="E22" s="11"/>
      <c r="F22" s="3" t="s">
        <v>296</v>
      </c>
      <c r="G22" s="85">
        <v>5000000</v>
      </c>
      <c r="H22" s="86">
        <v>5000000</v>
      </c>
      <c r="I22" s="94"/>
      <c r="J22" s="95" t="s">
        <v>34</v>
      </c>
      <c r="K22" s="95" t="s">
        <v>39</v>
      </c>
      <c r="L22" s="87" t="s">
        <v>22</v>
      </c>
      <c r="M22" s="87" t="s">
        <v>45</v>
      </c>
      <c r="N22" s="87" t="s">
        <v>28</v>
      </c>
      <c r="O22" s="87" t="s">
        <v>40</v>
      </c>
      <c r="XFD22"/>
    </row>
    <row r="23" spans="1:15 16384:16384" customFormat="1" ht="49.5" customHeight="1" x14ac:dyDescent="0.3">
      <c r="A23" s="3" t="s">
        <v>80</v>
      </c>
      <c r="B23" s="3" t="s">
        <v>31</v>
      </c>
      <c r="C23" s="3" t="s">
        <v>73</v>
      </c>
      <c r="D23" s="3" t="s">
        <v>79</v>
      </c>
      <c r="E23" s="11"/>
      <c r="F23" s="3" t="s">
        <v>297</v>
      </c>
      <c r="G23" s="85">
        <v>5000000</v>
      </c>
      <c r="H23" s="86">
        <v>5000000</v>
      </c>
      <c r="I23" s="86"/>
      <c r="J23" s="87" t="s">
        <v>21</v>
      </c>
      <c r="K23" s="87" t="s">
        <v>21</v>
      </c>
      <c r="L23" s="87" t="s">
        <v>34</v>
      </c>
      <c r="M23" s="87" t="s">
        <v>22</v>
      </c>
      <c r="N23" s="87" t="s">
        <v>22</v>
      </c>
      <c r="O23" s="87" t="s">
        <v>40</v>
      </c>
    </row>
    <row r="24" spans="1:15 16384:16384" ht="66" customHeight="1" x14ac:dyDescent="0.35">
      <c r="A24" s="3" t="s">
        <v>81</v>
      </c>
      <c r="B24" s="3" t="s">
        <v>31</v>
      </c>
      <c r="C24" s="3" t="s">
        <v>73</v>
      </c>
      <c r="D24" s="3" t="s">
        <v>82</v>
      </c>
      <c r="E24" s="11" t="s">
        <v>298</v>
      </c>
      <c r="F24" s="3" t="s">
        <v>299</v>
      </c>
      <c r="G24" s="85">
        <v>2500000</v>
      </c>
      <c r="H24" s="86">
        <v>2500000</v>
      </c>
      <c r="I24" s="97"/>
      <c r="J24" s="88" t="s">
        <v>22</v>
      </c>
      <c r="K24" s="88" t="s">
        <v>22</v>
      </c>
      <c r="L24" s="87" t="s">
        <v>39</v>
      </c>
      <c r="M24" s="87" t="s">
        <v>23</v>
      </c>
      <c r="N24" s="87" t="s">
        <v>29</v>
      </c>
      <c r="O24" s="87" t="s">
        <v>46</v>
      </c>
      <c r="XFD24"/>
    </row>
    <row r="25" spans="1:15 16384:16384" ht="43.5" customHeight="1" x14ac:dyDescent="0.35">
      <c r="A25" s="3" t="s">
        <v>83</v>
      </c>
      <c r="B25" s="3" t="s">
        <v>84</v>
      </c>
      <c r="C25" s="3" t="s">
        <v>73</v>
      </c>
      <c r="D25" s="3" t="s">
        <v>74</v>
      </c>
      <c r="E25" s="11" t="s">
        <v>85</v>
      </c>
      <c r="F25" s="3" t="s">
        <v>323</v>
      </c>
      <c r="G25" s="85">
        <v>12500000</v>
      </c>
      <c r="H25" s="86">
        <v>12500000</v>
      </c>
      <c r="I25" s="85"/>
      <c r="J25" s="90"/>
      <c r="K25" s="90"/>
      <c r="L25" s="98" t="s">
        <v>21</v>
      </c>
      <c r="M25" s="87" t="s">
        <v>22</v>
      </c>
      <c r="N25" s="87" t="s">
        <v>28</v>
      </c>
      <c r="O25" s="87" t="s">
        <v>40</v>
      </c>
      <c r="XFD25"/>
    </row>
    <row r="26" spans="1:15 16384:16384" ht="42" customHeight="1" x14ac:dyDescent="0.35">
      <c r="A26" s="3" t="s">
        <v>86</v>
      </c>
      <c r="B26" s="8" t="s">
        <v>31</v>
      </c>
      <c r="C26" s="8" t="s">
        <v>73</v>
      </c>
      <c r="D26" s="8" t="s">
        <v>87</v>
      </c>
      <c r="E26" s="11"/>
      <c r="F26" s="8" t="s">
        <v>301</v>
      </c>
      <c r="G26" s="9">
        <v>5000000</v>
      </c>
      <c r="H26" s="10">
        <v>5000000</v>
      </c>
      <c r="I26" s="94"/>
      <c r="J26" s="95" t="s">
        <v>20</v>
      </c>
      <c r="K26" s="95" t="s">
        <v>34</v>
      </c>
      <c r="L26" s="87" t="s">
        <v>34</v>
      </c>
      <c r="M26" s="87" t="s">
        <v>22</v>
      </c>
      <c r="N26" s="87" t="s">
        <v>39</v>
      </c>
      <c r="O26" s="87" t="s">
        <v>35</v>
      </c>
      <c r="XFD26"/>
    </row>
    <row r="27" spans="1:15 16384:16384" ht="46.5" customHeight="1" x14ac:dyDescent="0.35">
      <c r="A27" s="3" t="s">
        <v>88</v>
      </c>
      <c r="B27" s="8" t="s">
        <v>31</v>
      </c>
      <c r="C27" s="8" t="s">
        <v>89</v>
      </c>
      <c r="D27" s="8" t="s">
        <v>90</v>
      </c>
      <c r="E27" s="11"/>
      <c r="F27" s="8" t="s">
        <v>302</v>
      </c>
      <c r="G27" s="9">
        <v>9000000</v>
      </c>
      <c r="H27" s="10">
        <v>9000000</v>
      </c>
      <c r="I27" s="86"/>
      <c r="J27" s="87" t="s">
        <v>21</v>
      </c>
      <c r="K27" s="87" t="s">
        <v>21</v>
      </c>
      <c r="L27" s="87" t="s">
        <v>22</v>
      </c>
      <c r="M27" s="87" t="s">
        <v>23</v>
      </c>
      <c r="N27" s="87" t="s">
        <v>39</v>
      </c>
      <c r="O27" s="87" t="s">
        <v>91</v>
      </c>
      <c r="XFD27"/>
    </row>
    <row r="28" spans="1:15 16384:16384" ht="96" x14ac:dyDescent="0.35">
      <c r="A28" s="3" t="s">
        <v>92</v>
      </c>
      <c r="B28" s="3" t="s">
        <v>93</v>
      </c>
      <c r="C28" s="3" t="s">
        <v>89</v>
      </c>
      <c r="D28" s="3" t="s">
        <v>94</v>
      </c>
      <c r="E28" s="11" t="s">
        <v>95</v>
      </c>
      <c r="F28" s="3" t="s">
        <v>96</v>
      </c>
      <c r="G28" s="85">
        <v>5000000</v>
      </c>
      <c r="H28" s="86">
        <v>5000000</v>
      </c>
      <c r="I28" s="86"/>
      <c r="J28" s="87" t="s">
        <v>34</v>
      </c>
      <c r="K28" s="87" t="s">
        <v>34</v>
      </c>
      <c r="L28" s="87" t="s">
        <v>34</v>
      </c>
      <c r="M28" s="87" t="s">
        <v>34</v>
      </c>
      <c r="N28" s="87" t="s">
        <v>22</v>
      </c>
      <c r="O28" s="87" t="s">
        <v>46</v>
      </c>
      <c r="XFD28"/>
    </row>
    <row r="29" spans="1:15 16384:16384" ht="96" x14ac:dyDescent="0.35">
      <c r="A29" s="3" t="s">
        <v>97</v>
      </c>
      <c r="B29" s="3" t="s">
        <v>98</v>
      </c>
      <c r="C29" s="3" t="s">
        <v>89</v>
      </c>
      <c r="D29" s="3" t="s">
        <v>94</v>
      </c>
      <c r="E29" s="11" t="s">
        <v>303</v>
      </c>
      <c r="F29" s="3" t="s">
        <v>99</v>
      </c>
      <c r="G29" s="85">
        <v>9664495.4800000004</v>
      </c>
      <c r="H29" s="86">
        <v>9664495.4800000004</v>
      </c>
      <c r="I29" s="86"/>
      <c r="J29" s="87" t="s">
        <v>21</v>
      </c>
      <c r="K29" s="87" t="s">
        <v>21</v>
      </c>
      <c r="L29" s="87" t="s">
        <v>34</v>
      </c>
      <c r="M29" s="87" t="s">
        <v>22</v>
      </c>
      <c r="N29" s="87" t="s">
        <v>28</v>
      </c>
      <c r="O29" s="87" t="s">
        <v>40</v>
      </c>
      <c r="XFD29"/>
    </row>
    <row r="30" spans="1:15 16384:16384" ht="63.75" customHeight="1" x14ac:dyDescent="0.35">
      <c r="A30" s="3" t="s">
        <v>100</v>
      </c>
      <c r="B30" s="8" t="s">
        <v>31</v>
      </c>
      <c r="C30" s="8" t="s">
        <v>89</v>
      </c>
      <c r="D30" s="8" t="s">
        <v>101</v>
      </c>
      <c r="E30" s="11"/>
      <c r="F30" s="8" t="s">
        <v>304</v>
      </c>
      <c r="G30" s="9">
        <v>12000000</v>
      </c>
      <c r="H30" s="10">
        <v>12000000</v>
      </c>
      <c r="I30" s="86"/>
      <c r="J30" s="87" t="s">
        <v>21</v>
      </c>
      <c r="K30" s="87" t="s">
        <v>21</v>
      </c>
      <c r="L30" s="87" t="s">
        <v>21</v>
      </c>
      <c r="M30" s="87" t="s">
        <v>21</v>
      </c>
      <c r="N30" s="87" t="s">
        <v>34</v>
      </c>
      <c r="O30" s="87" t="s">
        <v>91</v>
      </c>
      <c r="XFD30"/>
    </row>
    <row r="31" spans="1:15 16384:16384" ht="102.75" customHeight="1" x14ac:dyDescent="0.35">
      <c r="A31" s="3" t="s">
        <v>102</v>
      </c>
      <c r="B31" s="3" t="s">
        <v>31</v>
      </c>
      <c r="C31" s="3" t="s">
        <v>103</v>
      </c>
      <c r="D31" s="3" t="s">
        <v>104</v>
      </c>
      <c r="E31" s="11" t="s">
        <v>305</v>
      </c>
      <c r="F31" s="3" t="s">
        <v>105</v>
      </c>
      <c r="G31" s="85">
        <v>40000000</v>
      </c>
      <c r="H31" s="86">
        <v>40000000</v>
      </c>
      <c r="I31" s="86"/>
      <c r="J31" s="87" t="s">
        <v>21</v>
      </c>
      <c r="K31" s="87" t="s">
        <v>21</v>
      </c>
      <c r="L31" s="87" t="s">
        <v>21</v>
      </c>
      <c r="M31" s="87" t="s">
        <v>22</v>
      </c>
      <c r="N31" s="87" t="s">
        <v>39</v>
      </c>
      <c r="O31" s="87" t="s">
        <v>40</v>
      </c>
      <c r="XFD31"/>
    </row>
    <row r="32" spans="1:15 16384:16384" ht="42" customHeight="1" x14ac:dyDescent="0.35">
      <c r="A32" s="3" t="s">
        <v>106</v>
      </c>
      <c r="B32" s="3" t="s">
        <v>107</v>
      </c>
      <c r="C32" s="3" t="s">
        <v>103</v>
      </c>
      <c r="D32" s="3" t="s">
        <v>104</v>
      </c>
      <c r="E32" s="11"/>
      <c r="F32" s="3" t="s">
        <v>306</v>
      </c>
      <c r="G32" s="85">
        <v>12000000</v>
      </c>
      <c r="H32" s="86">
        <v>12000000</v>
      </c>
      <c r="I32" s="86"/>
      <c r="J32" s="87"/>
      <c r="K32" s="87"/>
      <c r="L32" s="87" t="s">
        <v>21</v>
      </c>
      <c r="M32" s="87" t="s">
        <v>34</v>
      </c>
      <c r="N32" s="87" t="s">
        <v>22</v>
      </c>
      <c r="O32" s="87" t="s">
        <v>35</v>
      </c>
      <c r="XFD32"/>
    </row>
    <row r="33" spans="1:15 16384:16384" ht="36.75" customHeight="1" x14ac:dyDescent="0.35">
      <c r="A33" s="3" t="s">
        <v>108</v>
      </c>
      <c r="B33" s="3" t="s">
        <v>109</v>
      </c>
      <c r="C33" s="3" t="s">
        <v>103</v>
      </c>
      <c r="D33" s="3" t="s">
        <v>104</v>
      </c>
      <c r="E33" s="11"/>
      <c r="F33" s="3" t="s">
        <v>307</v>
      </c>
      <c r="G33" s="85">
        <v>5000000</v>
      </c>
      <c r="H33" s="86">
        <v>5000000</v>
      </c>
      <c r="I33" s="86"/>
      <c r="J33" s="87"/>
      <c r="K33" s="87"/>
      <c r="L33" s="87" t="s">
        <v>21</v>
      </c>
      <c r="M33" s="87" t="s">
        <v>34</v>
      </c>
      <c r="N33" s="87" t="s">
        <v>39</v>
      </c>
      <c r="O33" s="87" t="s">
        <v>35</v>
      </c>
      <c r="XFD33"/>
    </row>
    <row r="34" spans="1:15 16384:16384" ht="34.5" customHeight="1" x14ac:dyDescent="0.35">
      <c r="A34" s="3" t="s">
        <v>110</v>
      </c>
      <c r="B34" s="3" t="s">
        <v>111</v>
      </c>
      <c r="C34" s="3" t="s">
        <v>103</v>
      </c>
      <c r="D34" s="3" t="s">
        <v>104</v>
      </c>
      <c r="E34" s="11"/>
      <c r="F34" s="3" t="s">
        <v>308</v>
      </c>
      <c r="G34" s="85">
        <v>5000000</v>
      </c>
      <c r="H34" s="86">
        <v>5000000</v>
      </c>
      <c r="I34" s="97"/>
      <c r="J34" s="88"/>
      <c r="K34" s="88"/>
      <c r="L34" s="87" t="s">
        <v>21</v>
      </c>
      <c r="M34" s="87" t="s">
        <v>34</v>
      </c>
      <c r="N34" s="87" t="s">
        <v>22</v>
      </c>
      <c r="O34" s="87" t="s">
        <v>35</v>
      </c>
      <c r="XFD34"/>
    </row>
    <row r="35" spans="1:15 16384:16384" ht="29.25" customHeight="1" x14ac:dyDescent="0.35">
      <c r="A35" s="3" t="s">
        <v>112</v>
      </c>
      <c r="B35" s="3" t="s">
        <v>113</v>
      </c>
      <c r="C35" s="3" t="s">
        <v>103</v>
      </c>
      <c r="D35" s="3" t="s">
        <v>104</v>
      </c>
      <c r="E35" s="11"/>
      <c r="F35" s="3" t="s">
        <v>309</v>
      </c>
      <c r="G35" s="99">
        <v>44000000</v>
      </c>
      <c r="H35" s="100">
        <v>44000000</v>
      </c>
      <c r="I35" s="85"/>
      <c r="J35" s="90"/>
      <c r="K35" s="90"/>
      <c r="L35" s="98" t="s">
        <v>21</v>
      </c>
      <c r="M35" s="87" t="s">
        <v>21</v>
      </c>
      <c r="N35" s="87" t="s">
        <v>22</v>
      </c>
      <c r="O35" s="87" t="s">
        <v>35</v>
      </c>
      <c r="XFD35"/>
    </row>
    <row r="36" spans="1:15 16384:16384" ht="51" customHeight="1" x14ac:dyDescent="0.35">
      <c r="A36" s="3" t="s">
        <v>114</v>
      </c>
      <c r="B36" s="3" t="s">
        <v>115</v>
      </c>
      <c r="C36" s="3" t="s">
        <v>103</v>
      </c>
      <c r="D36" s="3" t="s">
        <v>104</v>
      </c>
      <c r="E36" s="11" t="s">
        <v>116</v>
      </c>
      <c r="F36" s="3" t="s">
        <v>117</v>
      </c>
      <c r="G36" s="92">
        <v>6165000</v>
      </c>
      <c r="H36" s="93">
        <v>6165000</v>
      </c>
      <c r="I36" s="94"/>
      <c r="J36" s="95"/>
      <c r="K36" s="95"/>
      <c r="L36" s="87"/>
      <c r="M36" s="87"/>
      <c r="N36" s="87" t="s">
        <v>22</v>
      </c>
      <c r="O36" s="87" t="s">
        <v>40</v>
      </c>
      <c r="XFD36"/>
    </row>
    <row r="37" spans="1:15 16384:16384" ht="76.5" customHeight="1" x14ac:dyDescent="0.35">
      <c r="A37" s="3" t="s">
        <v>118</v>
      </c>
      <c r="B37" s="3" t="s">
        <v>84</v>
      </c>
      <c r="C37" s="3" t="s">
        <v>103</v>
      </c>
      <c r="D37" s="3" t="s">
        <v>104</v>
      </c>
      <c r="E37" s="11" t="s">
        <v>119</v>
      </c>
      <c r="F37" s="3" t="s">
        <v>310</v>
      </c>
      <c r="G37" s="92">
        <v>2500000</v>
      </c>
      <c r="H37" s="93">
        <v>2500000</v>
      </c>
      <c r="I37" s="86"/>
      <c r="J37" s="87"/>
      <c r="K37" s="87"/>
      <c r="L37" s="87" t="s">
        <v>34</v>
      </c>
      <c r="M37" s="87" t="s">
        <v>22</v>
      </c>
      <c r="N37" s="87" t="s">
        <v>28</v>
      </c>
      <c r="O37" s="87" t="s">
        <v>23</v>
      </c>
      <c r="XFD37"/>
    </row>
    <row r="38" spans="1:15 16384:16384" ht="43.5" customHeight="1" x14ac:dyDescent="0.35">
      <c r="A38" s="3" t="s">
        <v>120</v>
      </c>
      <c r="B38" s="3" t="s">
        <v>31</v>
      </c>
      <c r="C38" s="3" t="s">
        <v>103</v>
      </c>
      <c r="D38" s="3" t="s">
        <v>104</v>
      </c>
      <c r="E38" s="11" t="s">
        <v>311</v>
      </c>
      <c r="F38" s="3" t="s">
        <v>312</v>
      </c>
      <c r="G38" s="85">
        <v>3500000</v>
      </c>
      <c r="H38" s="86">
        <v>3500000</v>
      </c>
      <c r="I38" s="86"/>
      <c r="J38" s="87"/>
      <c r="K38" s="87"/>
      <c r="L38" s="87" t="s">
        <v>21</v>
      </c>
      <c r="M38" s="87" t="s">
        <v>22</v>
      </c>
      <c r="N38" s="87" t="s">
        <v>39</v>
      </c>
      <c r="O38" s="87" t="s">
        <v>35</v>
      </c>
      <c r="XFD38"/>
    </row>
    <row r="39" spans="1:15 16384:16384" ht="32.25" customHeight="1" x14ac:dyDescent="0.35">
      <c r="A39" s="3" t="s">
        <v>121</v>
      </c>
      <c r="B39" s="3" t="s">
        <v>31</v>
      </c>
      <c r="C39" s="3" t="s">
        <v>122</v>
      </c>
      <c r="D39" s="3" t="s">
        <v>123</v>
      </c>
      <c r="E39" s="11"/>
      <c r="F39" s="3" t="s">
        <v>313</v>
      </c>
      <c r="G39" s="85">
        <v>35000000</v>
      </c>
      <c r="H39" s="86">
        <v>35000000</v>
      </c>
      <c r="I39" s="86"/>
      <c r="J39" s="87"/>
      <c r="K39" s="87"/>
      <c r="L39" s="87" t="s">
        <v>21</v>
      </c>
      <c r="M39" s="87" t="s">
        <v>22</v>
      </c>
      <c r="N39" s="87" t="s">
        <v>39</v>
      </c>
      <c r="O39" s="87" t="s">
        <v>40</v>
      </c>
      <c r="XFD39"/>
    </row>
    <row r="40" spans="1:15 16384:16384" ht="27.75" customHeight="1" x14ac:dyDescent="0.35">
      <c r="A40" s="3" t="s">
        <v>124</v>
      </c>
      <c r="B40" s="3" t="s">
        <v>31</v>
      </c>
      <c r="C40" s="3" t="s">
        <v>122</v>
      </c>
      <c r="D40" s="3" t="s">
        <v>125</v>
      </c>
      <c r="E40" s="11"/>
      <c r="F40" s="3" t="s">
        <v>314</v>
      </c>
      <c r="G40" s="85">
        <v>15000000</v>
      </c>
      <c r="H40" s="86">
        <v>15000000</v>
      </c>
      <c r="I40" s="86"/>
      <c r="J40" s="87" t="s">
        <v>21</v>
      </c>
      <c r="K40" s="87" t="s">
        <v>21</v>
      </c>
      <c r="L40" s="87" t="s">
        <v>22</v>
      </c>
      <c r="M40" s="87" t="s">
        <v>23</v>
      </c>
      <c r="N40" s="87" t="s">
        <v>39</v>
      </c>
      <c r="O40" s="87" t="s">
        <v>91</v>
      </c>
      <c r="XFD40"/>
    </row>
    <row r="41" spans="1:15 16384:16384" ht="45.75" customHeight="1" x14ac:dyDescent="0.35">
      <c r="A41" s="3" t="s">
        <v>126</v>
      </c>
      <c r="B41" s="3" t="s">
        <v>127</v>
      </c>
      <c r="C41" s="3" t="s">
        <v>122</v>
      </c>
      <c r="D41" s="3" t="s">
        <v>123</v>
      </c>
      <c r="E41" s="11" t="s">
        <v>315</v>
      </c>
      <c r="F41" s="3" t="s">
        <v>316</v>
      </c>
      <c r="G41" s="85">
        <v>5000000</v>
      </c>
      <c r="H41" s="86">
        <v>5000000</v>
      </c>
      <c r="I41" s="86"/>
      <c r="J41" s="87" t="s">
        <v>22</v>
      </c>
      <c r="K41" s="87" t="s">
        <v>39</v>
      </c>
      <c r="L41" s="87" t="s">
        <v>28</v>
      </c>
      <c r="M41" s="87" t="s">
        <v>23</v>
      </c>
      <c r="N41" s="87" t="s">
        <v>23</v>
      </c>
      <c r="O41" s="87" t="s">
        <v>40</v>
      </c>
      <c r="XFD41"/>
    </row>
    <row r="42" spans="1:15 16384:16384" ht="87" customHeight="1" x14ac:dyDescent="0.35">
      <c r="A42" s="111" t="s">
        <v>325</v>
      </c>
      <c r="B42" s="8" t="s">
        <v>15</v>
      </c>
      <c r="C42" s="8" t="s">
        <v>122</v>
      </c>
      <c r="D42" s="8" t="s">
        <v>123</v>
      </c>
      <c r="E42" s="11" t="s">
        <v>318</v>
      </c>
      <c r="F42" s="8" t="s">
        <v>128</v>
      </c>
      <c r="G42" s="117">
        <v>2602405</v>
      </c>
      <c r="H42" s="116">
        <v>2602405</v>
      </c>
      <c r="I42" s="116"/>
      <c r="J42" s="110"/>
      <c r="K42" s="110"/>
      <c r="L42" s="110" t="s">
        <v>34</v>
      </c>
      <c r="M42" s="110" t="s">
        <v>22</v>
      </c>
      <c r="N42" s="110" t="s">
        <v>22</v>
      </c>
      <c r="O42" s="110" t="s">
        <v>35</v>
      </c>
      <c r="XFD42"/>
    </row>
    <row r="43" spans="1:15 16384:16384" ht="65.25" customHeight="1" x14ac:dyDescent="0.35">
      <c r="A43" s="111" t="s">
        <v>319</v>
      </c>
      <c r="B43" s="112" t="s">
        <v>15</v>
      </c>
      <c r="C43" s="112" t="s">
        <v>32</v>
      </c>
      <c r="D43" s="112" t="s">
        <v>33</v>
      </c>
      <c r="E43" s="113" t="s">
        <v>324</v>
      </c>
      <c r="F43" s="112" t="s">
        <v>320</v>
      </c>
      <c r="G43" s="114">
        <v>897595</v>
      </c>
      <c r="H43" s="115">
        <v>897595</v>
      </c>
      <c r="I43" s="116"/>
      <c r="J43" s="110"/>
      <c r="K43" s="110"/>
      <c r="L43" s="110" t="s">
        <v>34</v>
      </c>
      <c r="M43" s="110" t="s">
        <v>34</v>
      </c>
      <c r="N43" s="110" t="s">
        <v>22</v>
      </c>
      <c r="O43" s="110" t="s">
        <v>28</v>
      </c>
      <c r="XFD43"/>
    </row>
    <row r="44" spans="1:15 16384:16384" ht="27" customHeight="1" x14ac:dyDescent="0.35">
      <c r="A44" s="3" t="s">
        <v>129</v>
      </c>
      <c r="B44" s="8" t="s">
        <v>31</v>
      </c>
      <c r="C44" s="8" t="s">
        <v>130</v>
      </c>
      <c r="D44" s="8" t="s">
        <v>131</v>
      </c>
      <c r="E44" s="11"/>
      <c r="F44" s="8" t="s">
        <v>321</v>
      </c>
      <c r="G44" s="9">
        <v>9000000</v>
      </c>
      <c r="H44" s="10">
        <v>9000000</v>
      </c>
      <c r="I44" s="86"/>
      <c r="J44" s="87" t="s">
        <v>22</v>
      </c>
      <c r="K44" s="87" t="s">
        <v>39</v>
      </c>
      <c r="L44" s="87" t="s">
        <v>28</v>
      </c>
      <c r="M44" s="87" t="s">
        <v>23</v>
      </c>
      <c r="N44" s="87" t="s">
        <v>23</v>
      </c>
      <c r="O44" s="87" t="s">
        <v>46</v>
      </c>
      <c r="XFD44"/>
    </row>
    <row r="45" spans="1:15 16384:16384" ht="27" customHeight="1" x14ac:dyDescent="0.35">
      <c r="A45" s="143"/>
      <c r="B45" s="144" t="s">
        <v>31</v>
      </c>
      <c r="C45" s="145" t="s">
        <v>132</v>
      </c>
      <c r="D45" s="8" t="s">
        <v>133</v>
      </c>
      <c r="E45" s="11"/>
      <c r="F45" s="48" t="s">
        <v>322</v>
      </c>
      <c r="G45" s="85">
        <v>6800000</v>
      </c>
      <c r="H45" s="85">
        <v>6800000</v>
      </c>
      <c r="I45" s="101"/>
      <c r="J45" s="87"/>
      <c r="K45" s="87"/>
      <c r="L45" s="87" t="s">
        <v>34</v>
      </c>
      <c r="M45" s="87" t="s">
        <v>34</v>
      </c>
      <c r="N45" s="87" t="s">
        <v>22</v>
      </c>
      <c r="O45" s="87" t="s">
        <v>134</v>
      </c>
      <c r="XFD45"/>
    </row>
    <row r="46" spans="1:15 16384:16384" ht="22.5" customHeight="1" x14ac:dyDescent="0.35">
      <c r="A46" s="143"/>
      <c r="B46" s="144"/>
      <c r="C46" s="145"/>
      <c r="D46" s="48" t="s">
        <v>135</v>
      </c>
      <c r="E46" s="102"/>
      <c r="F46" s="48" t="s">
        <v>135</v>
      </c>
      <c r="G46" s="85">
        <v>9999910</v>
      </c>
      <c r="H46" s="103">
        <v>9999910</v>
      </c>
      <c r="I46" s="101"/>
      <c r="J46" s="87"/>
      <c r="K46" s="87"/>
      <c r="L46" s="87" t="s">
        <v>22</v>
      </c>
      <c r="M46" s="87" t="s">
        <v>22</v>
      </c>
      <c r="N46" s="87" t="s">
        <v>39</v>
      </c>
      <c r="O46" s="87" t="s">
        <v>134</v>
      </c>
      <c r="XFD46"/>
    </row>
    <row r="47" spans="1:15 16384:16384" ht="38.25" customHeight="1" x14ac:dyDescent="0.35">
      <c r="F47" s="84" t="s">
        <v>136</v>
      </c>
      <c r="G47" s="26">
        <f>SUM(G4:G46)</f>
        <v>389705424.39999998</v>
      </c>
      <c r="H47" s="27">
        <f>SUM(H4:H46)</f>
        <v>389705424.39999998</v>
      </c>
      <c r="I47" s="28"/>
      <c r="XFD47"/>
    </row>
    <row r="48" spans="1:15 16384:16384" ht="29.25" customHeight="1" x14ac:dyDescent="0.35">
      <c r="B48" s="142"/>
      <c r="C48" s="142"/>
      <c r="D48" s="142"/>
      <c r="E48" s="142"/>
      <c r="F48" s="142"/>
      <c r="G48" s="142"/>
      <c r="XFD48"/>
    </row>
    <row r="49" spans="2:9 16384:16384" x14ac:dyDescent="0.35">
      <c r="B49" s="142"/>
      <c r="C49" s="142"/>
      <c r="XFD49"/>
    </row>
    <row r="50" spans="2:9 16384:16384" x14ac:dyDescent="0.35">
      <c r="XFD50"/>
    </row>
    <row r="51" spans="2:9 16384:16384" x14ac:dyDescent="0.35">
      <c r="H51" s="62"/>
      <c r="I51" s="32"/>
      <c r="XFD51"/>
    </row>
    <row r="52" spans="2:9 16384:16384" x14ac:dyDescent="0.35">
      <c r="H52" s="33"/>
      <c r="XFD52"/>
    </row>
    <row r="53" spans="2:9 16384:16384" x14ac:dyDescent="0.35">
      <c r="H53" s="33"/>
      <c r="XFD53"/>
    </row>
    <row r="54" spans="2:9 16384:16384" x14ac:dyDescent="0.35">
      <c r="H54" s="33"/>
      <c r="XFD54"/>
    </row>
    <row r="55" spans="2:9 16384:16384" x14ac:dyDescent="0.35">
      <c r="H55" s="32"/>
      <c r="XFD55"/>
    </row>
  </sheetData>
  <mergeCells count="18">
    <mergeCell ref="B49:C49"/>
    <mergeCell ref="B48:G48"/>
    <mergeCell ref="A45:A46"/>
    <mergeCell ref="B45:B46"/>
    <mergeCell ref="C45:C46"/>
    <mergeCell ref="A1:O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K2"/>
    <mergeCell ref="L2:M2"/>
    <mergeCell ref="N2:O2"/>
  </mergeCells>
  <printOptions horizontalCentered="1"/>
  <pageMargins left="0.11811023622047245" right="0.11811023622047245" top="0.35433070866141736" bottom="0.35433070866141736" header="0" footer="0"/>
  <pageSetup paperSize="9" scale="75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60"/>
  <sheetViews>
    <sheetView view="pageBreakPreview" zoomScaleNormal="100" zoomScaleSheetLayoutView="100" workbookViewId="0">
      <selection sqref="A1:F60"/>
    </sheetView>
  </sheetViews>
  <sheetFormatPr defaultRowHeight="14" x14ac:dyDescent="0.3"/>
  <cols>
    <col min="1" max="1" width="12.75" bestFit="1" customWidth="1"/>
    <col min="2" max="2" width="11.08203125" bestFit="1" customWidth="1"/>
    <col min="3" max="3" width="14.58203125" bestFit="1" customWidth="1"/>
    <col min="4" max="4" width="15.83203125" customWidth="1"/>
    <col min="5" max="5" width="28" customWidth="1"/>
    <col min="6" max="6" width="15.58203125" customWidth="1"/>
    <col min="7" max="7" width="13.33203125" customWidth="1"/>
    <col min="8" max="8" width="9" customWidth="1"/>
  </cols>
  <sheetData>
    <row r="1" spans="1:6" ht="66" customHeight="1" x14ac:dyDescent="0.3">
      <c r="A1" s="146" t="s">
        <v>257</v>
      </c>
      <c r="B1" s="146"/>
      <c r="C1" s="146"/>
      <c r="D1" s="146"/>
      <c r="E1" s="146"/>
      <c r="F1" s="146"/>
    </row>
    <row r="2" spans="1:6" ht="42.75" customHeight="1" x14ac:dyDescent="0.3">
      <c r="A2" s="54" t="s">
        <v>2</v>
      </c>
      <c r="B2" s="54" t="s">
        <v>137</v>
      </c>
      <c r="C2" s="34" t="s">
        <v>4</v>
      </c>
      <c r="D2" s="34" t="s">
        <v>138</v>
      </c>
      <c r="E2" s="34" t="s">
        <v>139</v>
      </c>
      <c r="F2" s="35" t="s">
        <v>140</v>
      </c>
    </row>
    <row r="3" spans="1:6" ht="48" x14ac:dyDescent="0.3">
      <c r="A3" s="53" t="s">
        <v>103</v>
      </c>
      <c r="B3" s="53" t="s">
        <v>104</v>
      </c>
      <c r="C3" s="36" t="s">
        <v>141</v>
      </c>
      <c r="D3" s="36"/>
      <c r="E3" s="51" t="s">
        <v>142</v>
      </c>
      <c r="F3" s="55">
        <v>220000</v>
      </c>
    </row>
    <row r="4" spans="1:6" ht="72" x14ac:dyDescent="0.3">
      <c r="A4" s="53" t="s">
        <v>103</v>
      </c>
      <c r="B4" s="53" t="s">
        <v>104</v>
      </c>
      <c r="C4" s="36" t="s">
        <v>143</v>
      </c>
      <c r="D4" s="36"/>
      <c r="E4" s="52" t="s">
        <v>233</v>
      </c>
      <c r="F4" s="56">
        <v>1243277.1000000001</v>
      </c>
    </row>
    <row r="5" spans="1:6" ht="24" x14ac:dyDescent="0.3">
      <c r="A5" s="53" t="s">
        <v>103</v>
      </c>
      <c r="B5" s="53" t="s">
        <v>104</v>
      </c>
      <c r="C5" s="36" t="s">
        <v>144</v>
      </c>
      <c r="D5" s="36"/>
      <c r="E5" s="52" t="s">
        <v>145</v>
      </c>
      <c r="F5" s="56">
        <v>280495.34999999998</v>
      </c>
    </row>
    <row r="6" spans="1:6" ht="24" x14ac:dyDescent="0.3">
      <c r="A6" s="53" t="s">
        <v>103</v>
      </c>
      <c r="B6" s="53" t="s">
        <v>104</v>
      </c>
      <c r="C6" s="36" t="s">
        <v>146</v>
      </c>
      <c r="D6" s="36"/>
      <c r="E6" s="52" t="s">
        <v>145</v>
      </c>
      <c r="F6" s="56">
        <v>352992.6</v>
      </c>
    </row>
    <row r="7" spans="1:6" ht="24" x14ac:dyDescent="0.3">
      <c r="A7" s="53" t="s">
        <v>103</v>
      </c>
      <c r="B7" s="53" t="s">
        <v>104</v>
      </c>
      <c r="C7" s="37" t="s">
        <v>147</v>
      </c>
      <c r="D7" s="37"/>
      <c r="E7" s="52" t="s">
        <v>145</v>
      </c>
      <c r="F7" s="56">
        <v>229439</v>
      </c>
    </row>
    <row r="8" spans="1:6" ht="36" x14ac:dyDescent="0.3">
      <c r="A8" s="53" t="s">
        <v>103</v>
      </c>
      <c r="B8" s="53" t="s">
        <v>104</v>
      </c>
      <c r="C8" s="37" t="s">
        <v>148</v>
      </c>
      <c r="D8" s="36" t="s">
        <v>149</v>
      </c>
      <c r="E8" s="63" t="s">
        <v>255</v>
      </c>
      <c r="F8" s="56"/>
    </row>
    <row r="9" spans="1:6" ht="60" x14ac:dyDescent="0.3">
      <c r="A9" s="53" t="s">
        <v>103</v>
      </c>
      <c r="B9" s="53" t="s">
        <v>104</v>
      </c>
      <c r="C9" s="37" t="s">
        <v>150</v>
      </c>
      <c r="D9" s="37"/>
      <c r="E9" s="52" t="s">
        <v>151</v>
      </c>
      <c r="F9" s="57">
        <v>1200150</v>
      </c>
    </row>
    <row r="10" spans="1:6" ht="60" x14ac:dyDescent="0.3">
      <c r="A10" s="53" t="s">
        <v>103</v>
      </c>
      <c r="B10" s="53" t="s">
        <v>104</v>
      </c>
      <c r="C10" s="36" t="s">
        <v>152</v>
      </c>
      <c r="D10" s="36"/>
      <c r="E10" s="52" t="s">
        <v>153</v>
      </c>
      <c r="F10" s="58">
        <v>900000</v>
      </c>
    </row>
    <row r="11" spans="1:6" ht="24" x14ac:dyDescent="0.3">
      <c r="A11" s="53" t="s">
        <v>103</v>
      </c>
      <c r="B11" s="53" t="s">
        <v>104</v>
      </c>
      <c r="C11" s="36" t="s">
        <v>154</v>
      </c>
      <c r="D11" s="36"/>
      <c r="E11" s="52" t="s">
        <v>155</v>
      </c>
      <c r="F11" s="58">
        <v>2490954.42</v>
      </c>
    </row>
    <row r="12" spans="1:6" ht="36" x14ac:dyDescent="0.3">
      <c r="A12" s="53" t="s">
        <v>103</v>
      </c>
      <c r="B12" s="53" t="s">
        <v>104</v>
      </c>
      <c r="C12" s="36" t="s">
        <v>156</v>
      </c>
      <c r="D12" s="36"/>
      <c r="E12" s="52" t="s">
        <v>157</v>
      </c>
      <c r="F12" s="59">
        <v>265000</v>
      </c>
    </row>
    <row r="13" spans="1:6" ht="60" x14ac:dyDescent="0.3">
      <c r="A13" s="53" t="s">
        <v>103</v>
      </c>
      <c r="B13" s="53" t="s">
        <v>104</v>
      </c>
      <c r="C13" s="36" t="s">
        <v>158</v>
      </c>
      <c r="D13" s="36"/>
      <c r="E13" s="52" t="s">
        <v>234</v>
      </c>
      <c r="F13" s="58">
        <v>269782.64</v>
      </c>
    </row>
    <row r="14" spans="1:6" ht="24" x14ac:dyDescent="0.3">
      <c r="A14" s="53" t="s">
        <v>103</v>
      </c>
      <c r="B14" s="53" t="s">
        <v>104</v>
      </c>
      <c r="C14" s="36" t="s">
        <v>159</v>
      </c>
      <c r="D14" s="36"/>
      <c r="E14" s="52" t="s">
        <v>235</v>
      </c>
      <c r="F14" s="58">
        <v>147500.5</v>
      </c>
    </row>
    <row r="15" spans="1:6" ht="24" x14ac:dyDescent="0.3">
      <c r="A15" s="53" t="s">
        <v>103</v>
      </c>
      <c r="B15" s="53" t="s">
        <v>104</v>
      </c>
      <c r="C15" s="36" t="s">
        <v>160</v>
      </c>
      <c r="D15" s="36"/>
      <c r="E15" s="52" t="s">
        <v>145</v>
      </c>
      <c r="F15" s="58">
        <v>849976.5</v>
      </c>
    </row>
    <row r="16" spans="1:6" ht="24" x14ac:dyDescent="0.3">
      <c r="A16" s="53" t="s">
        <v>103</v>
      </c>
      <c r="B16" s="53" t="s">
        <v>104</v>
      </c>
      <c r="C16" s="36" t="s">
        <v>161</v>
      </c>
      <c r="D16" s="36"/>
      <c r="E16" s="52" t="s">
        <v>162</v>
      </c>
      <c r="F16" s="58">
        <v>239970</v>
      </c>
    </row>
    <row r="17" spans="1:6" ht="24" x14ac:dyDescent="0.3">
      <c r="A17" s="53" t="s">
        <v>103</v>
      </c>
      <c r="B17" s="53" t="s">
        <v>104</v>
      </c>
      <c r="C17" s="36" t="s">
        <v>163</v>
      </c>
      <c r="D17" s="36"/>
      <c r="E17" s="52" t="s">
        <v>236</v>
      </c>
      <c r="F17" s="58">
        <v>480000</v>
      </c>
    </row>
    <row r="18" spans="1:6" ht="60" x14ac:dyDescent="0.3">
      <c r="A18" s="53" t="s">
        <v>103</v>
      </c>
      <c r="B18" s="53" t="s">
        <v>104</v>
      </c>
      <c r="C18" s="36" t="s">
        <v>164</v>
      </c>
      <c r="D18" s="36"/>
      <c r="E18" s="52" t="s">
        <v>165</v>
      </c>
      <c r="F18" s="58">
        <v>1765000</v>
      </c>
    </row>
    <row r="19" spans="1:6" ht="58.5" customHeight="1" x14ac:dyDescent="0.3">
      <c r="A19" s="53" t="s">
        <v>103</v>
      </c>
      <c r="B19" s="53" t="s">
        <v>104</v>
      </c>
      <c r="C19" s="36" t="s">
        <v>166</v>
      </c>
      <c r="D19" s="36"/>
      <c r="E19" s="52" t="s">
        <v>167</v>
      </c>
      <c r="F19" s="58">
        <v>742685.74</v>
      </c>
    </row>
    <row r="20" spans="1:6" ht="36" x14ac:dyDescent="0.3">
      <c r="A20" s="53" t="s">
        <v>103</v>
      </c>
      <c r="B20" s="53" t="s">
        <v>104</v>
      </c>
      <c r="C20" s="36" t="s">
        <v>168</v>
      </c>
      <c r="D20" s="36"/>
      <c r="E20" s="52" t="s">
        <v>237</v>
      </c>
      <c r="F20" s="58">
        <v>1028614.41</v>
      </c>
    </row>
    <row r="21" spans="1:6" ht="36" x14ac:dyDescent="0.3">
      <c r="A21" s="53" t="s">
        <v>103</v>
      </c>
      <c r="B21" s="53" t="s">
        <v>104</v>
      </c>
      <c r="C21" s="36" t="s">
        <v>169</v>
      </c>
      <c r="D21" s="36"/>
      <c r="E21" s="52" t="s">
        <v>238</v>
      </c>
      <c r="F21" s="58">
        <v>630000</v>
      </c>
    </row>
    <row r="22" spans="1:6" ht="67.5" customHeight="1" x14ac:dyDescent="0.3">
      <c r="A22" s="53" t="s">
        <v>103</v>
      </c>
      <c r="B22" s="53" t="s">
        <v>104</v>
      </c>
      <c r="C22" s="36" t="s">
        <v>170</v>
      </c>
      <c r="D22" s="36"/>
      <c r="E22" s="52" t="s">
        <v>171</v>
      </c>
      <c r="F22" s="58">
        <v>430000</v>
      </c>
    </row>
    <row r="23" spans="1:6" ht="36" x14ac:dyDescent="0.3">
      <c r="A23" s="53" t="s">
        <v>103</v>
      </c>
      <c r="B23" s="53" t="s">
        <v>104</v>
      </c>
      <c r="C23" s="36" t="s">
        <v>172</v>
      </c>
      <c r="D23" s="36"/>
      <c r="E23" s="52" t="s">
        <v>239</v>
      </c>
      <c r="F23" s="58">
        <v>500000</v>
      </c>
    </row>
    <row r="24" spans="1:6" ht="79.5" customHeight="1" x14ac:dyDescent="0.3">
      <c r="A24" s="53" t="s">
        <v>103</v>
      </c>
      <c r="B24" s="53" t="s">
        <v>104</v>
      </c>
      <c r="C24" s="36" t="s">
        <v>173</v>
      </c>
      <c r="D24" s="36"/>
      <c r="E24" s="52" t="s">
        <v>174</v>
      </c>
      <c r="F24" s="58">
        <v>432446.15</v>
      </c>
    </row>
    <row r="25" spans="1:6" ht="72" customHeight="1" x14ac:dyDescent="0.3">
      <c r="A25" s="53" t="s">
        <v>103</v>
      </c>
      <c r="B25" s="53" t="s">
        <v>104</v>
      </c>
      <c r="C25" s="36" t="s">
        <v>175</v>
      </c>
      <c r="D25" s="36"/>
      <c r="E25" s="52" t="s">
        <v>240</v>
      </c>
      <c r="F25" s="58">
        <v>685000</v>
      </c>
    </row>
    <row r="26" spans="1:6" ht="36" x14ac:dyDescent="0.3">
      <c r="A26" s="53" t="s">
        <v>103</v>
      </c>
      <c r="B26" s="53" t="s">
        <v>104</v>
      </c>
      <c r="C26" s="36" t="s">
        <v>176</v>
      </c>
      <c r="D26" s="36"/>
      <c r="E26" s="52" t="s">
        <v>177</v>
      </c>
      <c r="F26" s="58">
        <v>578000</v>
      </c>
    </row>
    <row r="27" spans="1:6" ht="48" x14ac:dyDescent="0.3">
      <c r="A27" s="53" t="s">
        <v>103</v>
      </c>
      <c r="B27" s="53" t="s">
        <v>104</v>
      </c>
      <c r="C27" s="36" t="s">
        <v>178</v>
      </c>
      <c r="D27" s="36"/>
      <c r="E27" s="52" t="s">
        <v>241</v>
      </c>
      <c r="F27" s="58">
        <v>214468</v>
      </c>
    </row>
    <row r="28" spans="1:6" ht="30.75" customHeight="1" x14ac:dyDescent="0.3">
      <c r="A28" s="53" t="s">
        <v>103</v>
      </c>
      <c r="B28" s="53" t="s">
        <v>104</v>
      </c>
      <c r="C28" s="37" t="s">
        <v>179</v>
      </c>
      <c r="D28" s="37" t="s">
        <v>149</v>
      </c>
      <c r="E28" s="64" t="s">
        <v>256</v>
      </c>
      <c r="F28" s="58"/>
    </row>
    <row r="29" spans="1:6" ht="30.75" customHeight="1" x14ac:dyDescent="0.3">
      <c r="A29" s="53" t="s">
        <v>103</v>
      </c>
      <c r="B29" s="53" t="s">
        <v>104</v>
      </c>
      <c r="C29" s="36" t="s">
        <v>180</v>
      </c>
      <c r="D29" s="36"/>
      <c r="E29" s="52" t="s">
        <v>242</v>
      </c>
      <c r="F29" s="58">
        <v>419781.89</v>
      </c>
    </row>
    <row r="30" spans="1:6" ht="120" x14ac:dyDescent="0.3">
      <c r="A30" s="53" t="s">
        <v>103</v>
      </c>
      <c r="B30" s="53" t="s">
        <v>104</v>
      </c>
      <c r="C30" s="36" t="s">
        <v>181</v>
      </c>
      <c r="D30" s="36"/>
      <c r="E30" s="52" t="s">
        <v>243</v>
      </c>
      <c r="F30" s="58">
        <v>1733265</v>
      </c>
    </row>
    <row r="31" spans="1:6" ht="33.75" customHeight="1" x14ac:dyDescent="0.3">
      <c r="A31" s="53" t="s">
        <v>103</v>
      </c>
      <c r="B31" s="53" t="s">
        <v>104</v>
      </c>
      <c r="C31" s="36" t="s">
        <v>182</v>
      </c>
      <c r="D31" s="36"/>
      <c r="E31" s="52" t="s">
        <v>244</v>
      </c>
      <c r="F31" s="58">
        <v>347923.87</v>
      </c>
    </row>
    <row r="32" spans="1:6" ht="95.25" customHeight="1" x14ac:dyDescent="0.3">
      <c r="A32" s="53" t="s">
        <v>103</v>
      </c>
      <c r="B32" s="53" t="s">
        <v>104</v>
      </c>
      <c r="C32" s="36" t="s">
        <v>183</v>
      </c>
      <c r="D32" s="36"/>
      <c r="E32" s="52" t="s">
        <v>184</v>
      </c>
      <c r="F32" s="58">
        <v>749922.06</v>
      </c>
    </row>
    <row r="33" spans="1:6" ht="48" x14ac:dyDescent="0.3">
      <c r="A33" s="53" t="s">
        <v>103</v>
      </c>
      <c r="B33" s="53" t="s">
        <v>104</v>
      </c>
      <c r="C33" s="36" t="s">
        <v>185</v>
      </c>
      <c r="D33" s="36"/>
      <c r="E33" s="52" t="s">
        <v>253</v>
      </c>
      <c r="F33" s="58">
        <v>465000</v>
      </c>
    </row>
    <row r="34" spans="1:6" ht="36" x14ac:dyDescent="0.3">
      <c r="A34" s="53" t="s">
        <v>103</v>
      </c>
      <c r="B34" s="53" t="s">
        <v>104</v>
      </c>
      <c r="C34" s="36" t="s">
        <v>186</v>
      </c>
      <c r="D34" s="36"/>
      <c r="E34" s="52" t="s">
        <v>252</v>
      </c>
      <c r="F34" s="58">
        <v>1409070.01</v>
      </c>
    </row>
    <row r="35" spans="1:6" ht="48" x14ac:dyDescent="0.3">
      <c r="A35" s="53" t="s">
        <v>103</v>
      </c>
      <c r="B35" s="53" t="s">
        <v>104</v>
      </c>
      <c r="C35" s="36" t="s">
        <v>187</v>
      </c>
      <c r="D35" s="36"/>
      <c r="E35" s="52" t="s">
        <v>188</v>
      </c>
      <c r="F35" s="58">
        <v>506286.19</v>
      </c>
    </row>
    <row r="36" spans="1:6" ht="24" x14ac:dyDescent="0.3">
      <c r="A36" s="53" t="s">
        <v>103</v>
      </c>
      <c r="B36" s="53" t="s">
        <v>104</v>
      </c>
      <c r="C36" s="36" t="s">
        <v>189</v>
      </c>
      <c r="D36" s="36"/>
      <c r="E36" s="52" t="s">
        <v>190</v>
      </c>
      <c r="F36" s="58">
        <v>660700</v>
      </c>
    </row>
    <row r="37" spans="1:6" ht="72" x14ac:dyDescent="0.3">
      <c r="A37" s="53" t="s">
        <v>103</v>
      </c>
      <c r="B37" s="53" t="s">
        <v>104</v>
      </c>
      <c r="C37" s="36" t="s">
        <v>191</v>
      </c>
      <c r="D37" s="36"/>
      <c r="E37" s="52" t="s">
        <v>245</v>
      </c>
      <c r="F37" s="58">
        <v>493000</v>
      </c>
    </row>
    <row r="38" spans="1:6" ht="60" x14ac:dyDescent="0.3">
      <c r="A38" s="53" t="s">
        <v>103</v>
      </c>
      <c r="B38" s="53" t="s">
        <v>104</v>
      </c>
      <c r="C38" s="36" t="s">
        <v>192</v>
      </c>
      <c r="D38" s="36"/>
      <c r="E38" s="52" t="s">
        <v>193</v>
      </c>
      <c r="F38" s="58">
        <v>466840.5</v>
      </c>
    </row>
    <row r="39" spans="1:6" ht="36" x14ac:dyDescent="0.3">
      <c r="A39" s="53" t="s">
        <v>103</v>
      </c>
      <c r="B39" s="53" t="s">
        <v>104</v>
      </c>
      <c r="C39" s="36" t="s">
        <v>194</v>
      </c>
      <c r="D39" s="36"/>
      <c r="E39" s="52" t="s">
        <v>195</v>
      </c>
      <c r="F39" s="60">
        <v>644000</v>
      </c>
    </row>
    <row r="40" spans="1:6" ht="36" x14ac:dyDescent="0.3">
      <c r="A40" s="53" t="s">
        <v>103</v>
      </c>
      <c r="B40" s="53" t="s">
        <v>104</v>
      </c>
      <c r="C40" s="36" t="s">
        <v>196</v>
      </c>
      <c r="D40" s="36"/>
      <c r="E40" s="52" t="s">
        <v>197</v>
      </c>
      <c r="F40" s="60">
        <v>290000</v>
      </c>
    </row>
    <row r="41" spans="1:6" ht="24" x14ac:dyDescent="0.3">
      <c r="A41" s="53" t="s">
        <v>103</v>
      </c>
      <c r="B41" s="53" t="s">
        <v>104</v>
      </c>
      <c r="C41" s="36" t="s">
        <v>198</v>
      </c>
      <c r="D41" s="36"/>
      <c r="E41" s="52" t="s">
        <v>246</v>
      </c>
      <c r="F41" s="58">
        <v>848203.73</v>
      </c>
    </row>
    <row r="42" spans="1:6" ht="24" x14ac:dyDescent="0.3">
      <c r="A42" s="53" t="s">
        <v>103</v>
      </c>
      <c r="B42" s="53" t="s">
        <v>104</v>
      </c>
      <c r="C42" s="36" t="s">
        <v>199</v>
      </c>
      <c r="D42" s="36"/>
      <c r="E42" s="52" t="s">
        <v>200</v>
      </c>
      <c r="F42" s="58">
        <v>586748</v>
      </c>
    </row>
    <row r="43" spans="1:6" ht="36" x14ac:dyDescent="0.3">
      <c r="A43" s="53" t="s">
        <v>103</v>
      </c>
      <c r="B43" s="53" t="s">
        <v>104</v>
      </c>
      <c r="C43" s="36" t="s">
        <v>201</v>
      </c>
      <c r="D43" s="36"/>
      <c r="E43" s="52" t="s">
        <v>202</v>
      </c>
      <c r="F43" s="58">
        <v>636433</v>
      </c>
    </row>
    <row r="44" spans="1:6" ht="72" x14ac:dyDescent="0.3">
      <c r="A44" s="53" t="s">
        <v>103</v>
      </c>
      <c r="B44" s="53" t="s">
        <v>104</v>
      </c>
      <c r="C44" s="36" t="s">
        <v>203</v>
      </c>
      <c r="D44" s="36"/>
      <c r="E44" s="52" t="s">
        <v>204</v>
      </c>
      <c r="F44" s="58">
        <v>2550000</v>
      </c>
    </row>
    <row r="45" spans="1:6" ht="36" x14ac:dyDescent="0.3">
      <c r="A45" s="53" t="s">
        <v>103</v>
      </c>
      <c r="B45" s="53" t="s">
        <v>104</v>
      </c>
      <c r="C45" s="36" t="s">
        <v>205</v>
      </c>
      <c r="D45" s="36"/>
      <c r="E45" s="52" t="s">
        <v>247</v>
      </c>
      <c r="F45" s="58">
        <v>480851.36</v>
      </c>
    </row>
    <row r="46" spans="1:6" ht="24" x14ac:dyDescent="0.3">
      <c r="A46" s="53" t="s">
        <v>103</v>
      </c>
      <c r="B46" s="53" t="s">
        <v>104</v>
      </c>
      <c r="C46" s="36" t="s">
        <v>206</v>
      </c>
      <c r="D46" s="36"/>
      <c r="E46" s="52" t="s">
        <v>207</v>
      </c>
      <c r="F46" s="58">
        <v>680000</v>
      </c>
    </row>
    <row r="47" spans="1:6" ht="36" x14ac:dyDescent="0.3">
      <c r="A47" s="53" t="s">
        <v>103</v>
      </c>
      <c r="B47" s="53" t="s">
        <v>104</v>
      </c>
      <c r="C47" s="36" t="s">
        <v>208</v>
      </c>
      <c r="D47" s="36"/>
      <c r="E47" s="52" t="s">
        <v>209</v>
      </c>
      <c r="F47" s="58">
        <v>250000</v>
      </c>
    </row>
    <row r="48" spans="1:6" ht="66.75" customHeight="1" x14ac:dyDescent="0.3">
      <c r="A48" s="53" t="s">
        <v>103</v>
      </c>
      <c r="B48" s="53" t="s">
        <v>104</v>
      </c>
      <c r="C48" s="36" t="s">
        <v>210</v>
      </c>
      <c r="D48" s="36"/>
      <c r="E48" s="52" t="s">
        <v>248</v>
      </c>
      <c r="F48" s="58">
        <v>187191.07</v>
      </c>
    </row>
    <row r="49" spans="1:6" ht="36" x14ac:dyDescent="0.3">
      <c r="A49" s="53" t="s">
        <v>103</v>
      </c>
      <c r="B49" s="53" t="s">
        <v>104</v>
      </c>
      <c r="C49" s="36" t="s">
        <v>211</v>
      </c>
      <c r="D49" s="36"/>
      <c r="E49" s="52" t="s">
        <v>212</v>
      </c>
      <c r="F49" s="58">
        <v>235442.09</v>
      </c>
    </row>
    <row r="50" spans="1:6" ht="36" x14ac:dyDescent="0.3">
      <c r="A50" s="53" t="s">
        <v>103</v>
      </c>
      <c r="B50" s="53" t="s">
        <v>104</v>
      </c>
      <c r="C50" s="36" t="s">
        <v>213</v>
      </c>
      <c r="D50" s="36"/>
      <c r="E50" s="52" t="s">
        <v>214</v>
      </c>
      <c r="F50" s="58">
        <v>924663.74</v>
      </c>
    </row>
    <row r="51" spans="1:6" ht="48" x14ac:dyDescent="0.3">
      <c r="A51" s="53" t="s">
        <v>103</v>
      </c>
      <c r="B51" s="53" t="s">
        <v>104</v>
      </c>
      <c r="C51" s="36" t="s">
        <v>215</v>
      </c>
      <c r="D51" s="36"/>
      <c r="E51" s="52" t="s">
        <v>216</v>
      </c>
      <c r="F51" s="58">
        <v>760987.3</v>
      </c>
    </row>
    <row r="52" spans="1:6" ht="36" x14ac:dyDescent="0.3">
      <c r="A52" s="53" t="s">
        <v>103</v>
      </c>
      <c r="B52" s="53" t="s">
        <v>104</v>
      </c>
      <c r="C52" s="36" t="s">
        <v>217</v>
      </c>
      <c r="D52" s="36"/>
      <c r="E52" s="52" t="s">
        <v>218</v>
      </c>
      <c r="F52" s="58">
        <v>277951.39</v>
      </c>
    </row>
    <row r="53" spans="1:6" ht="24" x14ac:dyDescent="0.3">
      <c r="A53" s="53" t="s">
        <v>103</v>
      </c>
      <c r="B53" s="53" t="s">
        <v>104</v>
      </c>
      <c r="C53" s="36" t="s">
        <v>219</v>
      </c>
      <c r="D53" s="36"/>
      <c r="E53" s="52" t="s">
        <v>220</v>
      </c>
      <c r="F53" s="58">
        <v>563834.17000000004</v>
      </c>
    </row>
    <row r="54" spans="1:6" ht="84" x14ac:dyDescent="0.3">
      <c r="A54" s="53" t="s">
        <v>103</v>
      </c>
      <c r="B54" s="53" t="s">
        <v>104</v>
      </c>
      <c r="C54" s="36" t="s">
        <v>221</v>
      </c>
      <c r="D54" s="36"/>
      <c r="E54" s="52" t="s">
        <v>249</v>
      </c>
      <c r="F54" s="58">
        <v>262500</v>
      </c>
    </row>
    <row r="55" spans="1:6" ht="48" x14ac:dyDescent="0.3">
      <c r="A55" s="53" t="s">
        <v>103</v>
      </c>
      <c r="B55" s="53" t="s">
        <v>104</v>
      </c>
      <c r="C55" s="36" t="s">
        <v>222</v>
      </c>
      <c r="D55" s="36"/>
      <c r="E55" s="52" t="s">
        <v>250</v>
      </c>
      <c r="F55" s="58">
        <v>1600000</v>
      </c>
    </row>
    <row r="56" spans="1:6" ht="48" x14ac:dyDescent="0.3">
      <c r="A56" s="53" t="s">
        <v>103</v>
      </c>
      <c r="B56" s="53" t="s">
        <v>104</v>
      </c>
      <c r="C56" s="36" t="s">
        <v>223</v>
      </c>
      <c r="D56" s="36"/>
      <c r="E56" s="52" t="s">
        <v>251</v>
      </c>
      <c r="F56" s="59">
        <v>284933.11</v>
      </c>
    </row>
    <row r="57" spans="1:6" ht="24" x14ac:dyDescent="0.3">
      <c r="A57" s="53" t="s">
        <v>103</v>
      </c>
      <c r="B57" s="53" t="s">
        <v>104</v>
      </c>
      <c r="C57" s="36" t="s">
        <v>224</v>
      </c>
      <c r="D57" s="36"/>
      <c r="E57" s="52" t="s">
        <v>225</v>
      </c>
      <c r="F57" s="58">
        <v>540539.11</v>
      </c>
    </row>
    <row r="58" spans="1:6" ht="36" x14ac:dyDescent="0.3">
      <c r="A58" s="53" t="s">
        <v>103</v>
      </c>
      <c r="B58" s="53" t="s">
        <v>104</v>
      </c>
      <c r="C58" s="36" t="s">
        <v>226</v>
      </c>
      <c r="D58" s="36"/>
      <c r="E58" s="52" t="s">
        <v>227</v>
      </c>
      <c r="F58" s="58">
        <v>1079152.49</v>
      </c>
    </row>
    <row r="59" spans="1:6" x14ac:dyDescent="0.3">
      <c r="F59" s="61">
        <f>SUM(F3:F58)</f>
        <v>37110972.490000002</v>
      </c>
    </row>
    <row r="60" spans="1:6" x14ac:dyDescent="0.3">
      <c r="A60" s="147" t="s">
        <v>228</v>
      </c>
      <c r="B60" s="147"/>
      <c r="C60" s="147"/>
      <c r="D60" s="147"/>
    </row>
  </sheetData>
  <mergeCells count="2">
    <mergeCell ref="A1:F1"/>
    <mergeCell ref="A60:D60"/>
  </mergeCells>
  <printOptions horizontalCentered="1"/>
  <pageMargins left="0.31496062992125984" right="0.31496062992125984" top="0.35433070866141736" bottom="0.35433070866141736" header="0" footer="0"/>
  <pageSetup paperSize="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7"/>
  <sheetViews>
    <sheetView view="pageBreakPreview" zoomScaleNormal="100" zoomScaleSheetLayoutView="100" workbookViewId="0">
      <selection sqref="A1:L4"/>
    </sheetView>
  </sheetViews>
  <sheetFormatPr defaultRowHeight="14" x14ac:dyDescent="0.3"/>
  <cols>
    <col min="1" max="1" width="12" customWidth="1"/>
    <col min="2" max="2" width="6" customWidth="1"/>
    <col min="3" max="5" width="13.33203125" customWidth="1"/>
    <col min="6" max="6" width="17.25" customWidth="1"/>
    <col min="7" max="7" width="16.6640625" customWidth="1"/>
    <col min="8" max="12" width="13.33203125" customWidth="1"/>
    <col min="13" max="13" width="12.25" customWidth="1"/>
    <col min="14" max="14" width="9" customWidth="1"/>
  </cols>
  <sheetData>
    <row r="1" spans="1:12" ht="51" customHeight="1" x14ac:dyDescent="0.3">
      <c r="A1" s="148" t="s">
        <v>229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</row>
    <row r="2" spans="1:12" ht="15.5" x14ac:dyDescent="0.3">
      <c r="A2" s="149" t="s">
        <v>230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</row>
    <row r="3" spans="1:12" ht="31.5" customHeight="1" x14ac:dyDescent="0.3">
      <c r="A3" s="38"/>
      <c r="B3" s="38">
        <v>2023</v>
      </c>
      <c r="C3" s="38">
        <v>2024</v>
      </c>
      <c r="D3" s="38">
        <v>2025</v>
      </c>
      <c r="E3" s="38">
        <v>2026</v>
      </c>
      <c r="F3" s="38">
        <v>2027</v>
      </c>
      <c r="G3" s="39">
        <v>2028</v>
      </c>
      <c r="H3" s="38">
        <v>2029</v>
      </c>
      <c r="I3" s="38">
        <v>2030</v>
      </c>
      <c r="J3" s="38">
        <v>2031</v>
      </c>
      <c r="K3" s="38">
        <v>2032</v>
      </c>
      <c r="L3" s="38" t="s">
        <v>136</v>
      </c>
    </row>
    <row r="4" spans="1:12" ht="55.5" customHeight="1" x14ac:dyDescent="0.3">
      <c r="A4" s="40" t="s">
        <v>231</v>
      </c>
      <c r="B4" s="41">
        <v>0</v>
      </c>
      <c r="C4" s="118">
        <v>1450000</v>
      </c>
      <c r="D4" s="118">
        <v>24430704.59</v>
      </c>
      <c r="E4" s="118">
        <v>68328651.609999999</v>
      </c>
      <c r="F4" s="118">
        <v>109789674.98</v>
      </c>
      <c r="G4" s="118">
        <v>108570959.06999999</v>
      </c>
      <c r="H4" s="118">
        <v>54736387.270000003</v>
      </c>
      <c r="I4" s="118">
        <v>9975215.7799999993</v>
      </c>
      <c r="J4" s="41">
        <v>9825215.7799999993</v>
      </c>
      <c r="K4" s="41">
        <f>2225215.75+373399.57</f>
        <v>2598615.3199999998</v>
      </c>
      <c r="L4" s="42">
        <f>SUM(C4:K4)</f>
        <v>389705424.39999992</v>
      </c>
    </row>
    <row r="6" spans="1:12" x14ac:dyDescent="0.3">
      <c r="C6" s="127"/>
      <c r="D6" s="127"/>
      <c r="E6" s="127"/>
      <c r="F6" s="127"/>
      <c r="G6" s="127"/>
      <c r="H6" s="127"/>
      <c r="I6" s="127"/>
      <c r="J6" s="127"/>
      <c r="K6" s="127"/>
    </row>
    <row r="7" spans="1:12" x14ac:dyDescent="0.3">
      <c r="C7" s="104"/>
      <c r="D7" s="104"/>
      <c r="E7" s="104"/>
      <c r="F7" s="104"/>
      <c r="G7" s="104"/>
      <c r="H7" s="104"/>
      <c r="I7" s="104"/>
      <c r="J7" s="104"/>
      <c r="K7" s="104"/>
    </row>
  </sheetData>
  <mergeCells count="2">
    <mergeCell ref="A1:L1"/>
    <mergeCell ref="A2:L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81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FC56"/>
  <sheetViews>
    <sheetView showGridLines="0" tabSelected="1" view="pageBreakPreview" zoomScaleNormal="100" zoomScaleSheetLayoutView="100" workbookViewId="0">
      <selection sqref="A1:R47"/>
    </sheetView>
  </sheetViews>
  <sheetFormatPr defaultRowHeight="14.5" x14ac:dyDescent="0.35"/>
  <cols>
    <col min="1" max="1" width="10.33203125" style="1" bestFit="1" customWidth="1"/>
    <col min="2" max="2" width="16.75" style="1" customWidth="1"/>
    <col min="3" max="3" width="13.75" style="1" customWidth="1"/>
    <col min="4" max="4" width="13.08203125" style="49" customWidth="1"/>
    <col min="5" max="5" width="12.75" style="25" bestFit="1" customWidth="1"/>
    <col min="6" max="6" width="29.5" style="1" customWidth="1"/>
    <col min="7" max="7" width="11" style="1" bestFit="1" customWidth="1"/>
    <col min="8" max="8" width="15.4140625" style="1" bestFit="1" customWidth="1"/>
    <col min="9" max="9" width="11.33203125" style="1" customWidth="1"/>
    <col min="10" max="10" width="9.5" style="1" bestFit="1" customWidth="1"/>
    <col min="11" max="12" width="10.25" style="1" bestFit="1" customWidth="1"/>
    <col min="13" max="14" width="11" style="1" bestFit="1" customWidth="1"/>
    <col min="15" max="15" width="10.25" style="1" bestFit="1" customWidth="1"/>
    <col min="16" max="18" width="9.5" style="1" bestFit="1" customWidth="1"/>
    <col min="19" max="1022" width="8.08203125" style="1" customWidth="1"/>
    <col min="1023" max="16382" width="9" customWidth="1"/>
    <col min="16383" max="16383" width="9" style="1" customWidth="1"/>
    <col min="16384" max="16384" width="9" customWidth="1"/>
  </cols>
  <sheetData>
    <row r="1" spans="1:1022 16377:16383" ht="64.5" customHeight="1" x14ac:dyDescent="0.35">
      <c r="A1" s="139" t="s">
        <v>254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</row>
    <row r="2" spans="1:1022 16377:16383" ht="30" customHeight="1" x14ac:dyDescent="0.35">
      <c r="A2" s="155" t="s">
        <v>0</v>
      </c>
      <c r="B2" s="155" t="s">
        <v>1</v>
      </c>
      <c r="C2" s="155" t="s">
        <v>2</v>
      </c>
      <c r="D2" s="153" t="s">
        <v>3</v>
      </c>
      <c r="E2" s="155" t="s">
        <v>4</v>
      </c>
      <c r="F2" s="153" t="s">
        <v>5</v>
      </c>
      <c r="G2" s="155" t="s">
        <v>6</v>
      </c>
      <c r="H2" s="153" t="s">
        <v>7</v>
      </c>
      <c r="I2" s="153" t="s">
        <v>8</v>
      </c>
      <c r="J2" s="150">
        <v>2024</v>
      </c>
      <c r="K2" s="150">
        <v>2025</v>
      </c>
      <c r="L2" s="150">
        <v>2026</v>
      </c>
      <c r="M2" s="150">
        <v>2027</v>
      </c>
      <c r="N2" s="150">
        <v>2028</v>
      </c>
      <c r="O2" s="150">
        <v>2029</v>
      </c>
      <c r="P2" s="150">
        <v>2030</v>
      </c>
      <c r="Q2" s="150">
        <v>2031</v>
      </c>
      <c r="R2" s="150">
        <v>2032</v>
      </c>
      <c r="AMC2"/>
      <c r="AMD2"/>
      <c r="AME2"/>
      <c r="AMF2"/>
      <c r="AMG2"/>
      <c r="AMH2"/>
      <c r="XEW2" s="1"/>
      <c r="XFC2"/>
    </row>
    <row r="3" spans="1:1022 16377:16383" ht="43.5" customHeight="1" x14ac:dyDescent="0.35">
      <c r="A3" s="156"/>
      <c r="B3" s="156"/>
      <c r="C3" s="156"/>
      <c r="D3" s="157"/>
      <c r="E3" s="156"/>
      <c r="F3" s="157"/>
      <c r="G3" s="156"/>
      <c r="H3" s="157"/>
      <c r="I3" s="154"/>
      <c r="J3" s="151"/>
      <c r="K3" s="151"/>
      <c r="L3" s="151"/>
      <c r="M3" s="151"/>
      <c r="N3" s="151"/>
      <c r="O3" s="151"/>
      <c r="P3" s="151"/>
      <c r="Q3" s="152"/>
      <c r="R3" s="152"/>
      <c r="AMC3"/>
      <c r="AMD3"/>
      <c r="AME3"/>
      <c r="AMF3"/>
      <c r="AMG3"/>
      <c r="AMH3"/>
      <c r="XEW3" s="1"/>
      <c r="XFC3"/>
    </row>
    <row r="4" spans="1:1022 16377:16383" ht="30.75" customHeight="1" x14ac:dyDescent="0.35">
      <c r="A4" s="2" t="s">
        <v>14</v>
      </c>
      <c r="B4" s="3" t="s">
        <v>15</v>
      </c>
      <c r="C4" s="2" t="s">
        <v>16</v>
      </c>
      <c r="D4" s="3" t="s">
        <v>17</v>
      </c>
      <c r="E4" s="4" t="s">
        <v>18</v>
      </c>
      <c r="F4" s="5" t="s">
        <v>19</v>
      </c>
      <c r="G4" s="6">
        <v>9300000</v>
      </c>
      <c r="H4" s="7">
        <v>9300000</v>
      </c>
      <c r="I4" s="18"/>
      <c r="J4" s="75">
        <v>250000</v>
      </c>
      <c r="K4" s="43">
        <v>3000000</v>
      </c>
      <c r="L4" s="43">
        <v>3000000</v>
      </c>
      <c r="M4" s="43">
        <v>3050000</v>
      </c>
      <c r="N4" s="43"/>
      <c r="O4" s="43"/>
      <c r="P4" s="43"/>
      <c r="Q4" s="43"/>
      <c r="R4" s="76"/>
      <c r="AMC4"/>
      <c r="AMD4"/>
      <c r="AME4"/>
      <c r="AMF4"/>
      <c r="AMG4"/>
      <c r="AMH4"/>
      <c r="XFC4"/>
    </row>
    <row r="5" spans="1:1022 16377:16383" ht="30.75" customHeight="1" x14ac:dyDescent="0.35">
      <c r="A5" s="2" t="s">
        <v>24</v>
      </c>
      <c r="B5" s="8" t="s">
        <v>25</v>
      </c>
      <c r="C5" s="8" t="s">
        <v>16</v>
      </c>
      <c r="D5" s="8" t="s">
        <v>17</v>
      </c>
      <c r="E5" s="4" t="s">
        <v>26</v>
      </c>
      <c r="F5" s="8" t="s">
        <v>27</v>
      </c>
      <c r="G5" s="9">
        <v>2335594.52</v>
      </c>
      <c r="H5" s="10">
        <v>2335594.52</v>
      </c>
      <c r="I5" s="77"/>
      <c r="J5" s="13"/>
      <c r="K5" s="119">
        <v>389265.83</v>
      </c>
      <c r="L5" s="120">
        <v>389265.83</v>
      </c>
      <c r="M5" s="120">
        <v>778531.66</v>
      </c>
      <c r="N5" s="120">
        <v>389265.83</v>
      </c>
      <c r="O5" s="120">
        <v>389265.37</v>
      </c>
      <c r="P5" s="78"/>
      <c r="Q5" s="78"/>
      <c r="R5" s="79"/>
      <c r="AMC5"/>
      <c r="AMD5"/>
      <c r="AME5"/>
      <c r="AMF5"/>
      <c r="AMG5"/>
      <c r="AMH5"/>
      <c r="XFC5"/>
    </row>
    <row r="6" spans="1:1022 16377:16383" ht="36" x14ac:dyDescent="0.35">
      <c r="A6" s="2" t="s">
        <v>30</v>
      </c>
      <c r="B6" s="3" t="s">
        <v>31</v>
      </c>
      <c r="C6" s="3" t="s">
        <v>32</v>
      </c>
      <c r="D6" s="3" t="s">
        <v>33</v>
      </c>
      <c r="E6" s="11" t="s">
        <v>278</v>
      </c>
      <c r="F6" s="3" t="s">
        <v>279</v>
      </c>
      <c r="G6" s="9">
        <v>5000000</v>
      </c>
      <c r="H6" s="10">
        <v>5000000</v>
      </c>
      <c r="I6" s="16"/>
      <c r="J6" s="80"/>
      <c r="K6" s="43">
        <v>500000</v>
      </c>
      <c r="L6" s="43">
        <v>2500000</v>
      </c>
      <c r="M6" s="43">
        <v>1500000</v>
      </c>
      <c r="N6" s="43">
        <v>500000</v>
      </c>
      <c r="O6" s="43"/>
      <c r="P6" s="43"/>
      <c r="Q6" s="43"/>
      <c r="R6" s="47"/>
      <c r="AMC6"/>
      <c r="AMD6"/>
      <c r="AME6"/>
      <c r="AMF6"/>
      <c r="AMG6"/>
      <c r="AMH6"/>
      <c r="XFC6"/>
    </row>
    <row r="7" spans="1:1022 16377:16383" ht="72" x14ac:dyDescent="0.35">
      <c r="A7" s="2" t="s">
        <v>36</v>
      </c>
      <c r="B7" s="8" t="s">
        <v>31</v>
      </c>
      <c r="C7" s="8" t="s">
        <v>37</v>
      </c>
      <c r="D7" s="8" t="s">
        <v>38</v>
      </c>
      <c r="E7" s="4"/>
      <c r="F7" s="8" t="s">
        <v>280</v>
      </c>
      <c r="G7" s="9">
        <v>17000000</v>
      </c>
      <c r="H7" s="10">
        <v>17000000</v>
      </c>
      <c r="I7" s="45"/>
      <c r="J7" s="78"/>
      <c r="K7" s="120">
        <v>1000000</v>
      </c>
      <c r="L7" s="43">
        <v>4000000</v>
      </c>
      <c r="M7" s="43">
        <v>5000000</v>
      </c>
      <c r="N7" s="43">
        <v>6000000</v>
      </c>
      <c r="O7" s="43">
        <v>1000000</v>
      </c>
      <c r="P7" s="78"/>
      <c r="Q7" s="78"/>
      <c r="R7" s="81"/>
      <c r="AMC7"/>
      <c r="AMD7"/>
      <c r="AME7"/>
      <c r="AMF7"/>
      <c r="AMG7"/>
      <c r="AMH7"/>
      <c r="XFC7"/>
    </row>
    <row r="8" spans="1:1022 16377:16383" ht="36" x14ac:dyDescent="0.35">
      <c r="A8" s="2" t="s">
        <v>41</v>
      </c>
      <c r="B8" s="8" t="s">
        <v>31</v>
      </c>
      <c r="C8" s="8" t="s">
        <v>37</v>
      </c>
      <c r="D8" s="8" t="s">
        <v>38</v>
      </c>
      <c r="E8" s="4"/>
      <c r="F8" s="8" t="s">
        <v>281</v>
      </c>
      <c r="G8" s="9">
        <v>23000000</v>
      </c>
      <c r="H8" s="10">
        <v>23000000</v>
      </c>
      <c r="I8" s="17"/>
      <c r="J8" s="43">
        <v>1000000</v>
      </c>
      <c r="K8" s="43">
        <v>3000000</v>
      </c>
      <c r="L8" s="43">
        <v>4000000</v>
      </c>
      <c r="M8" s="43">
        <v>6500000</v>
      </c>
      <c r="N8" s="43">
        <v>6500000</v>
      </c>
      <c r="O8" s="43">
        <v>2000000</v>
      </c>
      <c r="P8" s="43"/>
      <c r="Q8" s="43"/>
      <c r="R8" s="13"/>
      <c r="AMC8"/>
      <c r="AMD8"/>
      <c r="AME8"/>
      <c r="AMF8"/>
      <c r="AMG8"/>
      <c r="AMH8"/>
      <c r="XFC8"/>
    </row>
    <row r="9" spans="1:1022 16377:16383" ht="48" x14ac:dyDescent="0.35">
      <c r="A9" s="2" t="s">
        <v>42</v>
      </c>
      <c r="B9" s="3" t="s">
        <v>43</v>
      </c>
      <c r="C9" s="2" t="s">
        <v>37</v>
      </c>
      <c r="D9" s="3" t="s">
        <v>38</v>
      </c>
      <c r="E9" s="4" t="s">
        <v>44</v>
      </c>
      <c r="F9" s="3" t="s">
        <v>282</v>
      </c>
      <c r="G9" s="14">
        <v>9811906.1199999992</v>
      </c>
      <c r="H9" s="15">
        <v>9811906.1199999992</v>
      </c>
      <c r="I9" s="7"/>
      <c r="J9" s="44"/>
      <c r="K9" s="43">
        <v>100000</v>
      </c>
      <c r="L9" s="43">
        <v>150000</v>
      </c>
      <c r="M9" s="43">
        <v>500000</v>
      </c>
      <c r="N9" s="43">
        <v>2500000</v>
      </c>
      <c r="O9" s="43">
        <v>6561906.1200000001</v>
      </c>
      <c r="P9" s="43"/>
      <c r="Q9" s="43"/>
      <c r="R9" s="13"/>
      <c r="AMC9"/>
      <c r="AMD9"/>
      <c r="AME9"/>
      <c r="AMF9"/>
      <c r="AMG9"/>
      <c r="AMH9"/>
      <c r="XFC9"/>
    </row>
    <row r="10" spans="1:1022 16377:16383" ht="48" x14ac:dyDescent="0.35">
      <c r="A10" s="2" t="s">
        <v>47</v>
      </c>
      <c r="B10" s="8" t="s">
        <v>31</v>
      </c>
      <c r="C10" s="8" t="s">
        <v>37</v>
      </c>
      <c r="D10" s="8" t="s">
        <v>38</v>
      </c>
      <c r="E10" s="4"/>
      <c r="F10" s="8" t="s">
        <v>283</v>
      </c>
      <c r="G10" s="9">
        <v>9000000</v>
      </c>
      <c r="H10" s="10">
        <v>9000000</v>
      </c>
      <c r="I10" s="82"/>
      <c r="J10" s="78"/>
      <c r="K10" s="120">
        <v>3000000</v>
      </c>
      <c r="L10" s="120">
        <v>2000000</v>
      </c>
      <c r="M10" s="120">
        <v>2000000</v>
      </c>
      <c r="N10" s="120">
        <v>2000000</v>
      </c>
      <c r="O10" s="78"/>
      <c r="P10" s="78"/>
      <c r="Q10" s="78"/>
      <c r="R10" s="81"/>
      <c r="AMC10"/>
      <c r="AMD10"/>
      <c r="AME10"/>
      <c r="AMF10"/>
      <c r="AMG10"/>
      <c r="AMH10"/>
      <c r="XFC10"/>
    </row>
    <row r="11" spans="1:1022 16377:16383" ht="132" x14ac:dyDescent="0.35">
      <c r="A11" s="2" t="s">
        <v>48</v>
      </c>
      <c r="B11" s="2" t="s">
        <v>49</v>
      </c>
      <c r="C11" s="3" t="s">
        <v>37</v>
      </c>
      <c r="D11" s="3" t="s">
        <v>50</v>
      </c>
      <c r="E11" s="4" t="s">
        <v>51</v>
      </c>
      <c r="F11" s="3" t="s">
        <v>284</v>
      </c>
      <c r="G11" s="6">
        <v>3000000</v>
      </c>
      <c r="H11" s="7">
        <v>3000000</v>
      </c>
      <c r="I11" s="7"/>
      <c r="J11" s="43">
        <v>200000</v>
      </c>
      <c r="K11" s="43">
        <v>1000000</v>
      </c>
      <c r="L11" s="43">
        <v>800000</v>
      </c>
      <c r="M11" s="43">
        <v>700000</v>
      </c>
      <c r="N11" s="43">
        <v>300000</v>
      </c>
      <c r="O11" s="43"/>
      <c r="P11" s="43"/>
      <c r="Q11" s="43"/>
      <c r="R11" s="13"/>
      <c r="AMC11"/>
      <c r="AMD11"/>
      <c r="AME11"/>
      <c r="AMF11"/>
      <c r="AMG11"/>
      <c r="AMH11"/>
      <c r="XFC11"/>
    </row>
    <row r="12" spans="1:1022 16377:16383" ht="48" x14ac:dyDescent="0.35">
      <c r="A12" s="2" t="s">
        <v>52</v>
      </c>
      <c r="B12" s="3" t="s">
        <v>31</v>
      </c>
      <c r="C12" s="2" t="s">
        <v>37</v>
      </c>
      <c r="D12" s="3" t="s">
        <v>53</v>
      </c>
      <c r="E12" s="4"/>
      <c r="F12" s="3" t="s">
        <v>285</v>
      </c>
      <c r="G12" s="6">
        <v>15000000</v>
      </c>
      <c r="H12" s="7">
        <v>15000000</v>
      </c>
      <c r="I12" s="82"/>
      <c r="J12" s="78"/>
      <c r="K12" s="78"/>
      <c r="L12" s="120">
        <v>3000000</v>
      </c>
      <c r="M12" s="120">
        <v>4000000</v>
      </c>
      <c r="N12" s="120">
        <v>5000000</v>
      </c>
      <c r="O12" s="120">
        <v>1500000</v>
      </c>
      <c r="P12" s="120">
        <v>1500000</v>
      </c>
      <c r="Q12" s="78"/>
      <c r="R12" s="81"/>
      <c r="AMC12"/>
      <c r="AMD12"/>
      <c r="AME12"/>
      <c r="AMF12"/>
      <c r="AMG12"/>
      <c r="AMH12"/>
      <c r="XFC12"/>
    </row>
    <row r="13" spans="1:1022 16377:16383" ht="36" x14ac:dyDescent="0.35">
      <c r="A13" s="2" t="s">
        <v>54</v>
      </c>
      <c r="B13" s="3" t="s">
        <v>55</v>
      </c>
      <c r="C13" s="2" t="s">
        <v>56</v>
      </c>
      <c r="D13" s="3" t="s">
        <v>57</v>
      </c>
      <c r="E13" s="4" t="s">
        <v>58</v>
      </c>
      <c r="F13" s="3" t="s">
        <v>286</v>
      </c>
      <c r="G13" s="6">
        <v>1500000</v>
      </c>
      <c r="H13" s="7">
        <v>1500000</v>
      </c>
      <c r="I13" s="7"/>
      <c r="J13" s="44"/>
      <c r="K13" s="43">
        <v>20000</v>
      </c>
      <c r="L13" s="43">
        <v>20000</v>
      </c>
      <c r="M13" s="43">
        <v>50000</v>
      </c>
      <c r="N13" s="43">
        <v>100000</v>
      </c>
      <c r="O13" s="43">
        <v>1310000</v>
      </c>
      <c r="P13" s="43"/>
      <c r="Q13" s="43"/>
      <c r="R13" s="13"/>
      <c r="AMC13"/>
      <c r="AMD13"/>
      <c r="AME13"/>
      <c r="AMF13"/>
      <c r="AMG13"/>
      <c r="AMH13"/>
      <c r="XFC13"/>
    </row>
    <row r="14" spans="1:1022 16377:16383" ht="36" x14ac:dyDescent="0.35">
      <c r="A14" s="2" t="s">
        <v>59</v>
      </c>
      <c r="B14" s="3" t="s">
        <v>55</v>
      </c>
      <c r="C14" s="2" t="s">
        <v>56</v>
      </c>
      <c r="D14" s="3" t="s">
        <v>57</v>
      </c>
      <c r="E14" s="4" t="s">
        <v>60</v>
      </c>
      <c r="F14" s="3" t="s">
        <v>287</v>
      </c>
      <c r="G14" s="6">
        <v>3500000</v>
      </c>
      <c r="H14" s="7">
        <v>3500000</v>
      </c>
      <c r="I14" s="7"/>
      <c r="J14" s="44"/>
      <c r="K14" s="43">
        <v>30000</v>
      </c>
      <c r="L14" s="43">
        <v>20000</v>
      </c>
      <c r="M14" s="43">
        <v>50000</v>
      </c>
      <c r="N14" s="43">
        <v>100000</v>
      </c>
      <c r="O14" s="43">
        <v>3300000</v>
      </c>
      <c r="P14" s="43"/>
      <c r="Q14" s="43"/>
      <c r="R14" s="13"/>
      <c r="AMC14"/>
      <c r="AMD14"/>
      <c r="AME14"/>
      <c r="AMF14"/>
      <c r="AMG14"/>
      <c r="AMH14"/>
      <c r="XFC14"/>
    </row>
    <row r="15" spans="1:1022 16377:16383" ht="60" x14ac:dyDescent="0.35">
      <c r="A15" s="2" t="s">
        <v>61</v>
      </c>
      <c r="B15" s="3" t="s">
        <v>62</v>
      </c>
      <c r="C15" s="2" t="s">
        <v>56</v>
      </c>
      <c r="D15" s="3" t="s">
        <v>57</v>
      </c>
      <c r="E15" s="4" t="s">
        <v>63</v>
      </c>
      <c r="F15" s="3" t="s">
        <v>288</v>
      </c>
      <c r="G15" s="6">
        <v>576000</v>
      </c>
      <c r="H15" s="7">
        <v>576000</v>
      </c>
      <c r="I15" s="7"/>
      <c r="J15" s="44"/>
      <c r="K15" s="43">
        <v>76000</v>
      </c>
      <c r="L15" s="43">
        <v>100000</v>
      </c>
      <c r="M15" s="43">
        <v>400000</v>
      </c>
      <c r="N15" s="43"/>
      <c r="O15" s="43"/>
      <c r="P15" s="43"/>
      <c r="Q15" s="43"/>
      <c r="R15" s="13"/>
      <c r="AMC15"/>
      <c r="AMD15"/>
      <c r="AME15"/>
      <c r="AMF15"/>
      <c r="AMG15"/>
      <c r="AMH15"/>
      <c r="XFC15"/>
    </row>
    <row r="16" spans="1:1022 16377:16383" ht="48" x14ac:dyDescent="0.35">
      <c r="A16" s="2" t="s">
        <v>64</v>
      </c>
      <c r="B16" s="3" t="s">
        <v>62</v>
      </c>
      <c r="C16" s="2" t="s">
        <v>56</v>
      </c>
      <c r="D16" s="3" t="s">
        <v>57</v>
      </c>
      <c r="E16" s="4" t="s">
        <v>65</v>
      </c>
      <c r="F16" s="3" t="s">
        <v>289</v>
      </c>
      <c r="G16" s="6">
        <v>1152000</v>
      </c>
      <c r="H16" s="7">
        <v>1152000</v>
      </c>
      <c r="I16" s="7"/>
      <c r="J16" s="44"/>
      <c r="K16" s="43">
        <v>52000</v>
      </c>
      <c r="L16" s="43">
        <v>100000</v>
      </c>
      <c r="M16" s="43">
        <v>500000</v>
      </c>
      <c r="N16" s="43">
        <v>500000</v>
      </c>
      <c r="O16" s="43"/>
      <c r="P16" s="43"/>
      <c r="Q16" s="43"/>
      <c r="R16" s="13"/>
      <c r="AMC16"/>
      <c r="AMD16"/>
      <c r="AME16"/>
      <c r="AMF16"/>
      <c r="AMG16"/>
      <c r="AMH16"/>
      <c r="XFC16"/>
    </row>
    <row r="17" spans="1:1022 16383:16383" ht="48" x14ac:dyDescent="0.35">
      <c r="A17" s="2" t="s">
        <v>66</v>
      </c>
      <c r="B17" s="3" t="s">
        <v>62</v>
      </c>
      <c r="C17" s="2" t="s">
        <v>56</v>
      </c>
      <c r="D17" s="3" t="s">
        <v>57</v>
      </c>
      <c r="E17" s="4" t="s">
        <v>67</v>
      </c>
      <c r="F17" s="3" t="s">
        <v>290</v>
      </c>
      <c r="G17" s="6">
        <v>672000</v>
      </c>
      <c r="H17" s="7">
        <v>672000</v>
      </c>
      <c r="I17" s="7"/>
      <c r="J17" s="44"/>
      <c r="K17" s="43">
        <v>72000</v>
      </c>
      <c r="L17" s="43">
        <v>150000</v>
      </c>
      <c r="M17" s="43">
        <v>450000</v>
      </c>
      <c r="N17" s="43"/>
      <c r="O17" s="43"/>
      <c r="P17" s="43"/>
      <c r="Q17" s="43"/>
      <c r="R17" s="13"/>
      <c r="AMC17"/>
      <c r="AMD17"/>
      <c r="AME17"/>
      <c r="AMF17"/>
      <c r="AMG17"/>
      <c r="AMH17"/>
      <c r="XFC17"/>
    </row>
    <row r="18" spans="1:1022 16383:16383" ht="36" x14ac:dyDescent="0.35">
      <c r="A18" s="2" t="s">
        <v>68</v>
      </c>
      <c r="B18" s="8" t="s">
        <v>31</v>
      </c>
      <c r="C18" s="8" t="s">
        <v>56</v>
      </c>
      <c r="D18" s="8" t="s">
        <v>57</v>
      </c>
      <c r="E18" s="4"/>
      <c r="F18" s="8" t="s">
        <v>291</v>
      </c>
      <c r="G18" s="9">
        <v>8000000</v>
      </c>
      <c r="H18" s="10">
        <v>8000000</v>
      </c>
      <c r="I18" s="7"/>
      <c r="J18" s="44"/>
      <c r="K18" s="43">
        <v>1500000</v>
      </c>
      <c r="L18" s="43">
        <v>1500000</v>
      </c>
      <c r="M18" s="43">
        <v>2000000</v>
      </c>
      <c r="N18" s="43">
        <v>2000000</v>
      </c>
      <c r="O18" s="43">
        <v>1000000</v>
      </c>
      <c r="P18" s="43"/>
      <c r="Q18" s="43"/>
      <c r="R18" s="13"/>
      <c r="AMC18"/>
      <c r="AMD18"/>
      <c r="AME18"/>
      <c r="AMF18"/>
      <c r="AMG18"/>
      <c r="AMH18"/>
      <c r="XFC18"/>
    </row>
    <row r="19" spans="1:1022 16383:16383" ht="36" x14ac:dyDescent="0.35">
      <c r="A19" s="2" t="s">
        <v>69</v>
      </c>
      <c r="B19" s="8" t="s">
        <v>31</v>
      </c>
      <c r="C19" s="8" t="s">
        <v>56</v>
      </c>
      <c r="D19" s="8" t="s">
        <v>70</v>
      </c>
      <c r="E19" s="4"/>
      <c r="F19" s="8" t="s">
        <v>292</v>
      </c>
      <c r="G19" s="9">
        <v>2000000</v>
      </c>
      <c r="H19" s="10">
        <v>2000000</v>
      </c>
      <c r="I19" s="17"/>
      <c r="J19" s="44"/>
      <c r="K19" s="43">
        <v>200000</v>
      </c>
      <c r="L19" s="43">
        <v>350000</v>
      </c>
      <c r="M19" s="43">
        <v>1000000</v>
      </c>
      <c r="N19" s="43">
        <v>450000</v>
      </c>
      <c r="O19" s="43"/>
      <c r="P19" s="43"/>
      <c r="Q19" s="43"/>
      <c r="R19" s="13"/>
      <c r="AMC19"/>
      <c r="AMD19"/>
      <c r="AME19"/>
      <c r="AMF19"/>
      <c r="AMG19"/>
      <c r="AMH19"/>
      <c r="XFC19"/>
    </row>
    <row r="20" spans="1:1022 16383:16383" ht="36" x14ac:dyDescent="0.35">
      <c r="A20" s="2" t="s">
        <v>71</v>
      </c>
      <c r="B20" s="8" t="s">
        <v>72</v>
      </c>
      <c r="C20" s="3" t="s">
        <v>73</v>
      </c>
      <c r="D20" s="3" t="s">
        <v>74</v>
      </c>
      <c r="E20" s="4" t="s">
        <v>75</v>
      </c>
      <c r="F20" s="3" t="s">
        <v>293</v>
      </c>
      <c r="G20" s="6">
        <v>4728518.28</v>
      </c>
      <c r="H20" s="7">
        <v>4728518.28</v>
      </c>
      <c r="I20" s="7"/>
      <c r="J20" s="44"/>
      <c r="K20" s="43">
        <v>278518.28000000003</v>
      </c>
      <c r="L20" s="43">
        <v>1500000</v>
      </c>
      <c r="M20" s="43">
        <v>2000000</v>
      </c>
      <c r="N20" s="43">
        <v>950000</v>
      </c>
      <c r="O20" s="43"/>
      <c r="P20" s="43"/>
      <c r="Q20" s="43"/>
      <c r="R20" s="13"/>
      <c r="AMC20"/>
      <c r="AMD20"/>
      <c r="AME20"/>
      <c r="AMF20"/>
      <c r="AMG20"/>
      <c r="AMH20"/>
      <c r="XFC20"/>
    </row>
    <row r="21" spans="1:1022 16383:16383" ht="48" x14ac:dyDescent="0.35">
      <c r="A21" s="2" t="s">
        <v>76</v>
      </c>
      <c r="B21" s="2" t="s">
        <v>31</v>
      </c>
      <c r="C21" s="3" t="s">
        <v>73</v>
      </c>
      <c r="D21" s="3" t="s">
        <v>77</v>
      </c>
      <c r="E21" s="4" t="s">
        <v>294</v>
      </c>
      <c r="F21" s="3" t="s">
        <v>295</v>
      </c>
      <c r="G21" s="6">
        <v>6000000</v>
      </c>
      <c r="H21" s="7">
        <v>6000000</v>
      </c>
      <c r="I21" s="7"/>
      <c r="J21" s="44"/>
      <c r="K21" s="43">
        <v>500000</v>
      </c>
      <c r="L21" s="43">
        <v>600000</v>
      </c>
      <c r="M21" s="43">
        <v>1900000</v>
      </c>
      <c r="N21" s="43">
        <v>3000000</v>
      </c>
      <c r="O21" s="43"/>
      <c r="P21" s="43"/>
      <c r="Q21" s="43"/>
      <c r="R21" s="13"/>
      <c r="AMC21"/>
      <c r="AMD21"/>
      <c r="AME21"/>
      <c r="AMF21"/>
      <c r="AMG21"/>
      <c r="AMH21"/>
      <c r="XFC21"/>
    </row>
    <row r="22" spans="1:1022 16383:16383" ht="36" x14ac:dyDescent="0.35">
      <c r="A22" s="2" t="s">
        <v>78</v>
      </c>
      <c r="B22" s="2" t="s">
        <v>31</v>
      </c>
      <c r="C22" s="3" t="s">
        <v>73</v>
      </c>
      <c r="D22" s="3" t="s">
        <v>79</v>
      </c>
      <c r="E22" s="4"/>
      <c r="F22" s="3" t="s">
        <v>296</v>
      </c>
      <c r="G22" s="6">
        <v>5000000</v>
      </c>
      <c r="H22" s="7">
        <v>5000000</v>
      </c>
      <c r="I22" s="7"/>
      <c r="J22" s="44"/>
      <c r="K22" s="43">
        <v>300000</v>
      </c>
      <c r="L22" s="43">
        <v>1000000</v>
      </c>
      <c r="M22" s="43">
        <v>1500000</v>
      </c>
      <c r="N22" s="43">
        <v>1200000</v>
      </c>
      <c r="O22" s="43">
        <v>1000000</v>
      </c>
      <c r="P22" s="43"/>
      <c r="Q22" s="43"/>
      <c r="R22" s="13"/>
      <c r="AMC22"/>
      <c r="AMD22"/>
      <c r="AME22"/>
      <c r="AMF22"/>
      <c r="AMG22"/>
      <c r="AMH22"/>
      <c r="XFC22"/>
    </row>
    <row r="23" spans="1:1022 16383:16383" ht="36" x14ac:dyDescent="0.35">
      <c r="A23" s="2" t="s">
        <v>80</v>
      </c>
      <c r="B23" s="2" t="s">
        <v>31</v>
      </c>
      <c r="C23" s="3" t="s">
        <v>73</v>
      </c>
      <c r="D23" s="3" t="s">
        <v>79</v>
      </c>
      <c r="E23" s="4"/>
      <c r="F23" s="3" t="s">
        <v>297</v>
      </c>
      <c r="G23" s="6">
        <v>5000000</v>
      </c>
      <c r="H23" s="7">
        <v>5000000</v>
      </c>
      <c r="I23" s="7"/>
      <c r="J23" s="44"/>
      <c r="K23" s="43">
        <v>300000</v>
      </c>
      <c r="L23" s="43">
        <v>1000000</v>
      </c>
      <c r="M23" s="43">
        <v>1500000</v>
      </c>
      <c r="N23" s="43">
        <v>1500000</v>
      </c>
      <c r="O23" s="43">
        <v>700000</v>
      </c>
      <c r="P23" s="43"/>
      <c r="Q23" s="43"/>
      <c r="R23" s="13"/>
      <c r="AMC23"/>
      <c r="AMD23"/>
      <c r="AME23"/>
      <c r="AMF23"/>
      <c r="AMG23"/>
      <c r="AMH23"/>
      <c r="XFC23"/>
    </row>
    <row r="24" spans="1:1022 16383:16383" ht="48" x14ac:dyDescent="0.35">
      <c r="A24" s="2" t="s">
        <v>81</v>
      </c>
      <c r="B24" s="2" t="s">
        <v>31</v>
      </c>
      <c r="C24" s="3" t="s">
        <v>73</v>
      </c>
      <c r="D24" s="3" t="s">
        <v>82</v>
      </c>
      <c r="E24" s="4" t="s">
        <v>298</v>
      </c>
      <c r="F24" s="3" t="s">
        <v>299</v>
      </c>
      <c r="G24" s="6">
        <v>2500000</v>
      </c>
      <c r="H24" s="7">
        <v>2500000</v>
      </c>
      <c r="I24" s="7"/>
      <c r="J24" s="44"/>
      <c r="K24" s="43">
        <v>60000</v>
      </c>
      <c r="L24" s="43">
        <v>200000</v>
      </c>
      <c r="M24" s="43">
        <v>240000</v>
      </c>
      <c r="N24" s="43">
        <v>500000</v>
      </c>
      <c r="O24" s="43">
        <v>1500000</v>
      </c>
      <c r="P24" s="43"/>
      <c r="Q24" s="43"/>
      <c r="R24" s="13"/>
      <c r="AMC24"/>
      <c r="AMD24"/>
      <c r="AME24"/>
      <c r="AMF24"/>
      <c r="AMG24"/>
      <c r="AMH24"/>
      <c r="XFC24"/>
    </row>
    <row r="25" spans="1:1022 16383:16383" ht="36" x14ac:dyDescent="0.35">
      <c r="A25" s="2" t="s">
        <v>83</v>
      </c>
      <c r="B25" s="3" t="s">
        <v>84</v>
      </c>
      <c r="C25" s="3" t="s">
        <v>73</v>
      </c>
      <c r="D25" s="3" t="s">
        <v>74</v>
      </c>
      <c r="E25" s="4" t="s">
        <v>85</v>
      </c>
      <c r="F25" s="3" t="s">
        <v>300</v>
      </c>
      <c r="G25" s="6">
        <v>12500000</v>
      </c>
      <c r="H25" s="7">
        <v>12500000</v>
      </c>
      <c r="I25" s="7"/>
      <c r="J25" s="44"/>
      <c r="K25" s="43">
        <v>250000</v>
      </c>
      <c r="L25" s="43">
        <v>2000000</v>
      </c>
      <c r="M25" s="43">
        <v>4500000</v>
      </c>
      <c r="N25" s="43">
        <v>4500000</v>
      </c>
      <c r="O25" s="43">
        <v>1250000</v>
      </c>
      <c r="P25" s="43"/>
      <c r="Q25" s="43"/>
      <c r="R25" s="13"/>
      <c r="AMC25"/>
      <c r="AMD25"/>
      <c r="AME25"/>
      <c r="AMF25"/>
      <c r="AMG25"/>
      <c r="AMH25"/>
      <c r="XFC25"/>
    </row>
    <row r="26" spans="1:1022 16383:16383" ht="24" x14ac:dyDescent="0.35">
      <c r="A26" s="2" t="s">
        <v>86</v>
      </c>
      <c r="B26" s="8" t="s">
        <v>31</v>
      </c>
      <c r="C26" s="8" t="s">
        <v>73</v>
      </c>
      <c r="D26" s="8" t="s">
        <v>87</v>
      </c>
      <c r="E26" s="4"/>
      <c r="F26" s="8" t="s">
        <v>301</v>
      </c>
      <c r="G26" s="9">
        <v>5000000</v>
      </c>
      <c r="H26" s="10">
        <v>5000000</v>
      </c>
      <c r="I26" s="7"/>
      <c r="J26" s="44"/>
      <c r="K26" s="43">
        <v>600000</v>
      </c>
      <c r="L26" s="43">
        <v>700000</v>
      </c>
      <c r="M26" s="43">
        <v>2500000</v>
      </c>
      <c r="N26" s="43">
        <v>1200000</v>
      </c>
      <c r="O26" s="43"/>
      <c r="P26" s="43"/>
      <c r="Q26" s="43"/>
      <c r="R26" s="13"/>
      <c r="AMC26"/>
      <c r="AMD26"/>
      <c r="AME26"/>
      <c r="AMF26"/>
      <c r="AMG26"/>
      <c r="AMH26"/>
      <c r="XFC26"/>
    </row>
    <row r="27" spans="1:1022 16383:16383" ht="36" x14ac:dyDescent="0.35">
      <c r="A27" s="2" t="s">
        <v>88</v>
      </c>
      <c r="B27" s="8" t="s">
        <v>31</v>
      </c>
      <c r="C27" s="8" t="s">
        <v>89</v>
      </c>
      <c r="D27" s="8" t="s">
        <v>90</v>
      </c>
      <c r="E27" s="4"/>
      <c r="F27" s="8" t="s">
        <v>302</v>
      </c>
      <c r="G27" s="9">
        <v>9000000</v>
      </c>
      <c r="H27" s="10">
        <v>9000000</v>
      </c>
      <c r="I27" s="7"/>
      <c r="J27" s="44"/>
      <c r="K27" s="43">
        <v>450000</v>
      </c>
      <c r="L27" s="43">
        <v>1350000</v>
      </c>
      <c r="M27" s="43">
        <v>1350000</v>
      </c>
      <c r="N27" s="43">
        <v>1350000</v>
      </c>
      <c r="O27" s="43">
        <v>1350000</v>
      </c>
      <c r="P27" s="43">
        <v>1350000</v>
      </c>
      <c r="Q27" s="43">
        <v>1800000</v>
      </c>
      <c r="R27" s="13"/>
      <c r="AMC27"/>
      <c r="AMD27"/>
      <c r="AME27"/>
      <c r="AMF27"/>
      <c r="AMG27"/>
      <c r="AMH27"/>
      <c r="XFC27"/>
    </row>
    <row r="28" spans="1:1022 16383:16383" ht="72" x14ac:dyDescent="0.35">
      <c r="A28" s="2" t="s">
        <v>92</v>
      </c>
      <c r="B28" s="3" t="s">
        <v>93</v>
      </c>
      <c r="C28" s="2" t="s">
        <v>89</v>
      </c>
      <c r="D28" s="2" t="s">
        <v>94</v>
      </c>
      <c r="E28" s="4" t="s">
        <v>95</v>
      </c>
      <c r="F28" s="3" t="s">
        <v>96</v>
      </c>
      <c r="G28" s="6">
        <v>5000000</v>
      </c>
      <c r="H28" s="7">
        <v>5000000</v>
      </c>
      <c r="I28" s="7"/>
      <c r="J28" s="44"/>
      <c r="K28" s="43">
        <v>300000</v>
      </c>
      <c r="L28" s="43">
        <v>800000</v>
      </c>
      <c r="M28" s="43">
        <v>1200000</v>
      </c>
      <c r="N28" s="43">
        <v>1500000</v>
      </c>
      <c r="O28" s="43">
        <v>1200000</v>
      </c>
      <c r="P28" s="43"/>
      <c r="Q28" s="43"/>
      <c r="R28" s="13"/>
      <c r="AMC28"/>
      <c r="AMD28"/>
      <c r="AME28"/>
      <c r="AMF28"/>
      <c r="AMG28"/>
      <c r="AMH28"/>
      <c r="XFC28"/>
    </row>
    <row r="29" spans="1:1022 16383:16383" ht="84" x14ac:dyDescent="0.35">
      <c r="A29" s="2" t="s">
        <v>97</v>
      </c>
      <c r="B29" s="3" t="s">
        <v>98</v>
      </c>
      <c r="C29" s="2" t="s">
        <v>89</v>
      </c>
      <c r="D29" s="2" t="s">
        <v>94</v>
      </c>
      <c r="E29" s="4" t="s">
        <v>303</v>
      </c>
      <c r="F29" s="3" t="s">
        <v>99</v>
      </c>
      <c r="G29" s="6">
        <v>9664495.4800000004</v>
      </c>
      <c r="H29" s="7">
        <v>9664495.4800000004</v>
      </c>
      <c r="I29" s="7"/>
      <c r="J29" s="44"/>
      <c r="K29" s="43">
        <v>164495.48000000001</v>
      </c>
      <c r="L29" s="43">
        <v>2000000</v>
      </c>
      <c r="M29" s="43">
        <v>3000000</v>
      </c>
      <c r="N29" s="43">
        <v>3000000</v>
      </c>
      <c r="O29" s="43">
        <v>1500000</v>
      </c>
      <c r="P29" s="43"/>
      <c r="Q29" s="43"/>
      <c r="R29" s="13"/>
      <c r="AMC29"/>
      <c r="AMD29"/>
      <c r="AME29"/>
      <c r="AMF29"/>
      <c r="AMG29"/>
      <c r="AMH29"/>
      <c r="XFC29"/>
    </row>
    <row r="30" spans="1:1022 16383:16383" ht="72" x14ac:dyDescent="0.35">
      <c r="A30" s="2" t="s">
        <v>100</v>
      </c>
      <c r="B30" s="8" t="s">
        <v>31</v>
      </c>
      <c r="C30" s="8" t="s">
        <v>89</v>
      </c>
      <c r="D30" s="8" t="s">
        <v>101</v>
      </c>
      <c r="E30" s="4"/>
      <c r="F30" s="8" t="s">
        <v>304</v>
      </c>
      <c r="G30" s="9">
        <v>12000000</v>
      </c>
      <c r="H30" s="10">
        <v>12000000</v>
      </c>
      <c r="I30" s="7"/>
      <c r="J30" s="44"/>
      <c r="K30" s="43">
        <v>600000</v>
      </c>
      <c r="L30" s="43">
        <v>1000000</v>
      </c>
      <c r="M30" s="43">
        <v>1600000</v>
      </c>
      <c r="N30" s="43">
        <v>2000000</v>
      </c>
      <c r="O30" s="43">
        <v>2000000</v>
      </c>
      <c r="P30" s="43">
        <v>2000000</v>
      </c>
      <c r="Q30" s="43">
        <v>2800000</v>
      </c>
      <c r="R30" s="13"/>
      <c r="AMC30"/>
      <c r="AMD30"/>
      <c r="AME30"/>
      <c r="AMF30"/>
      <c r="AMG30"/>
      <c r="AMH30"/>
      <c r="XFC30"/>
    </row>
    <row r="31" spans="1:1022 16383:16383" ht="72" x14ac:dyDescent="0.35">
      <c r="A31" s="2" t="s">
        <v>102</v>
      </c>
      <c r="B31" s="2" t="s">
        <v>31</v>
      </c>
      <c r="C31" s="2" t="s">
        <v>103</v>
      </c>
      <c r="D31" s="2" t="s">
        <v>104</v>
      </c>
      <c r="E31" s="4" t="s">
        <v>305</v>
      </c>
      <c r="F31" s="3" t="s">
        <v>105</v>
      </c>
      <c r="G31" s="6">
        <v>40000000</v>
      </c>
      <c r="H31" s="7">
        <v>40000000</v>
      </c>
      <c r="I31" s="7"/>
      <c r="J31" s="44"/>
      <c r="K31" s="43">
        <v>300000</v>
      </c>
      <c r="L31" s="43">
        <v>5000000</v>
      </c>
      <c r="M31" s="43">
        <v>15000000</v>
      </c>
      <c r="N31" s="43">
        <v>15000000</v>
      </c>
      <c r="O31" s="43">
        <v>4700000</v>
      </c>
      <c r="P31" s="43"/>
      <c r="Q31" s="43"/>
      <c r="R31" s="13"/>
      <c r="AMC31"/>
      <c r="AMD31"/>
      <c r="AME31"/>
      <c r="AMF31"/>
      <c r="AMG31"/>
      <c r="AMH31"/>
      <c r="XFC31"/>
    </row>
    <row r="32" spans="1:1022 16383:16383" ht="24" x14ac:dyDescent="0.35">
      <c r="A32" s="2" t="s">
        <v>106</v>
      </c>
      <c r="B32" s="3" t="s">
        <v>107</v>
      </c>
      <c r="C32" s="2" t="s">
        <v>103</v>
      </c>
      <c r="D32" s="2" t="s">
        <v>104</v>
      </c>
      <c r="E32" s="4"/>
      <c r="F32" s="3" t="s">
        <v>306</v>
      </c>
      <c r="G32" s="6">
        <v>12000000</v>
      </c>
      <c r="H32" s="7">
        <v>12000000</v>
      </c>
      <c r="I32" s="7"/>
      <c r="J32" s="44"/>
      <c r="K32" s="43">
        <v>500000</v>
      </c>
      <c r="L32" s="43">
        <v>3000000</v>
      </c>
      <c r="M32" s="43">
        <v>4000000</v>
      </c>
      <c r="N32" s="43">
        <v>4000000</v>
      </c>
      <c r="O32" s="43">
        <v>500000</v>
      </c>
      <c r="P32" s="43"/>
      <c r="Q32" s="43"/>
      <c r="R32" s="13"/>
      <c r="AMC32"/>
      <c r="AMD32"/>
      <c r="AME32"/>
      <c r="AMF32"/>
      <c r="AMG32"/>
      <c r="AMH32"/>
      <c r="XFC32"/>
    </row>
    <row r="33" spans="1:1022 16383:16383" ht="24" x14ac:dyDescent="0.35">
      <c r="A33" s="2" t="s">
        <v>108</v>
      </c>
      <c r="B33" s="2" t="s">
        <v>109</v>
      </c>
      <c r="C33" s="2" t="s">
        <v>103</v>
      </c>
      <c r="D33" s="2" t="s">
        <v>104</v>
      </c>
      <c r="E33" s="4"/>
      <c r="F33" s="3" t="s">
        <v>307</v>
      </c>
      <c r="G33" s="6">
        <v>5000000</v>
      </c>
      <c r="H33" s="7">
        <v>5000000</v>
      </c>
      <c r="I33" s="7"/>
      <c r="J33" s="44"/>
      <c r="K33" s="43">
        <v>500000</v>
      </c>
      <c r="L33" s="43">
        <v>1000000</v>
      </c>
      <c r="M33" s="43">
        <v>1500000</v>
      </c>
      <c r="N33" s="43">
        <v>1500000</v>
      </c>
      <c r="O33" s="43">
        <v>500000</v>
      </c>
      <c r="P33" s="43"/>
      <c r="Q33" s="43"/>
      <c r="R33" s="13"/>
      <c r="AMC33"/>
      <c r="AMD33"/>
      <c r="AME33"/>
      <c r="AMF33"/>
      <c r="AMG33"/>
      <c r="AMH33"/>
      <c r="XFC33"/>
    </row>
    <row r="34" spans="1:1022 16383:16383" ht="24" x14ac:dyDescent="0.35">
      <c r="A34" s="2" t="s">
        <v>110</v>
      </c>
      <c r="B34" s="2" t="s">
        <v>111</v>
      </c>
      <c r="C34" s="2" t="s">
        <v>103</v>
      </c>
      <c r="D34" s="2" t="s">
        <v>104</v>
      </c>
      <c r="E34" s="4"/>
      <c r="F34" s="3" t="s">
        <v>308</v>
      </c>
      <c r="G34" s="6">
        <v>5000000</v>
      </c>
      <c r="H34" s="7">
        <v>5000000</v>
      </c>
      <c r="I34" s="7"/>
      <c r="J34" s="44"/>
      <c r="K34" s="43">
        <v>500000</v>
      </c>
      <c r="L34" s="43">
        <v>1000000</v>
      </c>
      <c r="M34" s="43">
        <v>1500000</v>
      </c>
      <c r="N34" s="43">
        <v>1500000</v>
      </c>
      <c r="O34" s="43">
        <v>500000</v>
      </c>
      <c r="P34" s="43"/>
      <c r="Q34" s="43"/>
      <c r="R34" s="13"/>
      <c r="AMC34"/>
      <c r="AMD34"/>
      <c r="AME34"/>
      <c r="AMF34"/>
      <c r="AMG34"/>
      <c r="AMH34"/>
      <c r="XFC34"/>
    </row>
    <row r="35" spans="1:1022 16383:16383" ht="24" x14ac:dyDescent="0.35">
      <c r="A35" s="2" t="s">
        <v>112</v>
      </c>
      <c r="B35" s="2" t="s">
        <v>113</v>
      </c>
      <c r="C35" s="2" t="s">
        <v>103</v>
      </c>
      <c r="D35" s="2" t="s">
        <v>104</v>
      </c>
      <c r="E35" s="4"/>
      <c r="F35" s="3" t="s">
        <v>309</v>
      </c>
      <c r="G35" s="19">
        <v>44000000</v>
      </c>
      <c r="H35" s="20">
        <v>44000000</v>
      </c>
      <c r="I35" s="7"/>
      <c r="J35" s="44"/>
      <c r="K35" s="43">
        <v>1000000</v>
      </c>
      <c r="L35" s="43">
        <v>10000000</v>
      </c>
      <c r="M35" s="43">
        <v>15000000</v>
      </c>
      <c r="N35" s="43">
        <v>15000000</v>
      </c>
      <c r="O35" s="43">
        <v>3000000</v>
      </c>
      <c r="P35" s="43"/>
      <c r="Q35" s="43"/>
      <c r="R35" s="13"/>
      <c r="AMC35"/>
      <c r="AMD35"/>
      <c r="AME35"/>
      <c r="AMF35"/>
      <c r="AMG35"/>
      <c r="AMH35"/>
      <c r="XFC35"/>
    </row>
    <row r="36" spans="1:1022 16383:16383" ht="36" x14ac:dyDescent="0.35">
      <c r="A36" s="2" t="s">
        <v>114</v>
      </c>
      <c r="B36" s="2" t="s">
        <v>115</v>
      </c>
      <c r="C36" s="2" t="s">
        <v>103</v>
      </c>
      <c r="D36" s="2" t="s">
        <v>104</v>
      </c>
      <c r="E36" s="4" t="s">
        <v>116</v>
      </c>
      <c r="F36" s="3" t="s">
        <v>117</v>
      </c>
      <c r="G36" s="14">
        <v>6165000</v>
      </c>
      <c r="H36" s="15">
        <v>6165000</v>
      </c>
      <c r="I36" s="7"/>
      <c r="J36" s="44"/>
      <c r="K36" s="43">
        <v>15000</v>
      </c>
      <c r="L36" s="43">
        <v>1000000</v>
      </c>
      <c r="M36" s="43">
        <v>1500000</v>
      </c>
      <c r="N36" s="43">
        <v>1500000</v>
      </c>
      <c r="O36" s="43">
        <v>1500000</v>
      </c>
      <c r="P36" s="43">
        <v>650000</v>
      </c>
      <c r="Q36" s="43"/>
      <c r="R36" s="13"/>
      <c r="AMC36"/>
      <c r="AMD36"/>
      <c r="AME36"/>
      <c r="AMF36"/>
      <c r="AMG36"/>
      <c r="AMH36"/>
      <c r="XFC36"/>
    </row>
    <row r="37" spans="1:1022 16383:16383" ht="72" x14ac:dyDescent="0.35">
      <c r="A37" s="2" t="s">
        <v>118</v>
      </c>
      <c r="B37" s="3" t="s">
        <v>84</v>
      </c>
      <c r="C37" s="2" t="s">
        <v>103</v>
      </c>
      <c r="D37" s="2" t="s">
        <v>104</v>
      </c>
      <c r="E37" s="4" t="s">
        <v>119</v>
      </c>
      <c r="F37" s="3" t="s">
        <v>310</v>
      </c>
      <c r="G37" s="14">
        <v>2500000</v>
      </c>
      <c r="H37" s="15">
        <v>2500000</v>
      </c>
      <c r="I37" s="7"/>
      <c r="J37" s="44"/>
      <c r="K37" s="43">
        <v>50000</v>
      </c>
      <c r="L37" s="43">
        <v>850000</v>
      </c>
      <c r="M37" s="43">
        <v>1600000</v>
      </c>
      <c r="N37" s="43"/>
      <c r="O37" s="43"/>
      <c r="P37" s="43"/>
      <c r="Q37" s="43"/>
      <c r="R37" s="13"/>
      <c r="AMC37"/>
      <c r="AMD37"/>
      <c r="AME37"/>
      <c r="AMF37"/>
      <c r="AMG37"/>
      <c r="AMH37"/>
      <c r="XFC37"/>
    </row>
    <row r="38" spans="1:1022 16383:16383" ht="24" x14ac:dyDescent="0.35">
      <c r="A38" s="2" t="s">
        <v>120</v>
      </c>
      <c r="B38" s="3" t="s">
        <v>31</v>
      </c>
      <c r="C38" s="2" t="s">
        <v>103</v>
      </c>
      <c r="D38" s="2" t="s">
        <v>104</v>
      </c>
      <c r="E38" s="4" t="s">
        <v>311</v>
      </c>
      <c r="F38" s="3" t="s">
        <v>312</v>
      </c>
      <c r="G38" s="6">
        <v>3500000</v>
      </c>
      <c r="H38" s="7">
        <v>3500000</v>
      </c>
      <c r="I38" s="7"/>
      <c r="J38" s="44"/>
      <c r="K38" s="43">
        <v>200000</v>
      </c>
      <c r="L38" s="43">
        <v>1000000</v>
      </c>
      <c r="M38" s="43">
        <v>1500000</v>
      </c>
      <c r="N38" s="43">
        <v>800000</v>
      </c>
      <c r="O38" s="43"/>
      <c r="P38" s="43"/>
      <c r="Q38" s="43"/>
      <c r="R38" s="13"/>
      <c r="AMC38"/>
      <c r="AMD38"/>
      <c r="AME38"/>
      <c r="AMF38"/>
      <c r="AMG38"/>
      <c r="AMH38"/>
      <c r="XFC38"/>
    </row>
    <row r="39" spans="1:1022 16383:16383" ht="24" x14ac:dyDescent="0.35">
      <c r="A39" s="2" t="s">
        <v>121</v>
      </c>
      <c r="B39" s="2" t="s">
        <v>31</v>
      </c>
      <c r="C39" s="2" t="s">
        <v>122</v>
      </c>
      <c r="D39" s="2" t="s">
        <v>123</v>
      </c>
      <c r="E39" s="4"/>
      <c r="F39" s="3" t="s">
        <v>313</v>
      </c>
      <c r="G39" s="6">
        <v>35000000</v>
      </c>
      <c r="H39" s="7">
        <v>35000000</v>
      </c>
      <c r="I39" s="7"/>
      <c r="J39" s="44"/>
      <c r="K39" s="43">
        <v>500000</v>
      </c>
      <c r="L39" s="43">
        <v>5000000</v>
      </c>
      <c r="M39" s="43">
        <v>12000000</v>
      </c>
      <c r="N39" s="43">
        <v>13000000</v>
      </c>
      <c r="O39" s="43">
        <v>4500000</v>
      </c>
      <c r="P39" s="43"/>
      <c r="Q39" s="43"/>
      <c r="R39" s="13"/>
      <c r="AMC39"/>
      <c r="AMD39"/>
      <c r="AME39"/>
      <c r="AMF39"/>
      <c r="AMG39"/>
      <c r="AMH39"/>
      <c r="XFC39"/>
    </row>
    <row r="40" spans="1:1022 16383:16383" x14ac:dyDescent="0.35">
      <c r="A40" s="2" t="s">
        <v>124</v>
      </c>
      <c r="B40" s="2" t="s">
        <v>31</v>
      </c>
      <c r="C40" s="2" t="s">
        <v>122</v>
      </c>
      <c r="D40" s="2" t="s">
        <v>125</v>
      </c>
      <c r="E40" s="4"/>
      <c r="F40" s="3" t="s">
        <v>314</v>
      </c>
      <c r="G40" s="6">
        <v>15000000</v>
      </c>
      <c r="H40" s="7">
        <v>15000000</v>
      </c>
      <c r="I40" s="7"/>
      <c r="J40" s="44"/>
      <c r="K40" s="43">
        <v>750000</v>
      </c>
      <c r="L40" s="43">
        <v>2250000</v>
      </c>
      <c r="M40" s="43">
        <v>2250000</v>
      </c>
      <c r="N40" s="43">
        <v>2250000</v>
      </c>
      <c r="O40" s="43">
        <v>2250000</v>
      </c>
      <c r="P40" s="43">
        <v>2250000</v>
      </c>
      <c r="Q40" s="43">
        <v>3000000</v>
      </c>
      <c r="R40" s="13"/>
      <c r="AMC40"/>
      <c r="AMD40"/>
      <c r="AME40"/>
      <c r="AMF40"/>
      <c r="AMG40"/>
      <c r="AMH40"/>
      <c r="XFC40"/>
    </row>
    <row r="41" spans="1:1022 16383:16383" ht="36" x14ac:dyDescent="0.35">
      <c r="A41" s="2" t="s">
        <v>126</v>
      </c>
      <c r="B41" s="3" t="s">
        <v>127</v>
      </c>
      <c r="C41" s="2" t="s">
        <v>122</v>
      </c>
      <c r="D41" s="2" t="s">
        <v>123</v>
      </c>
      <c r="E41" s="4" t="s">
        <v>315</v>
      </c>
      <c r="F41" s="3" t="s">
        <v>316</v>
      </c>
      <c r="G41" s="6">
        <v>5000000</v>
      </c>
      <c r="H41" s="7">
        <v>5000000</v>
      </c>
      <c r="I41" s="7"/>
      <c r="J41" s="44"/>
      <c r="K41" s="43">
        <v>50000</v>
      </c>
      <c r="L41" s="43">
        <v>250000</v>
      </c>
      <c r="M41" s="43">
        <v>500000</v>
      </c>
      <c r="N41" s="43">
        <v>1200000</v>
      </c>
      <c r="O41" s="43">
        <v>3000000</v>
      </c>
      <c r="P41" s="43"/>
      <c r="Q41" s="43"/>
      <c r="R41" s="13"/>
      <c r="AMC41"/>
      <c r="AMD41"/>
      <c r="AME41"/>
      <c r="AMF41"/>
      <c r="AMG41"/>
      <c r="AMH41"/>
      <c r="XFC41"/>
    </row>
    <row r="42" spans="1:1022 16383:16383" ht="60" x14ac:dyDescent="0.35">
      <c r="A42" s="2" t="s">
        <v>317</v>
      </c>
      <c r="B42" s="8" t="s">
        <v>15</v>
      </c>
      <c r="C42" s="8" t="s">
        <v>122</v>
      </c>
      <c r="D42" s="8" t="s">
        <v>123</v>
      </c>
      <c r="E42" s="4" t="s">
        <v>318</v>
      </c>
      <c r="F42" s="8" t="s">
        <v>128</v>
      </c>
      <c r="G42" s="121">
        <v>2602405</v>
      </c>
      <c r="H42" s="122">
        <v>2602405</v>
      </c>
      <c r="I42" s="122"/>
      <c r="J42" s="120"/>
      <c r="K42" s="115">
        <v>900000</v>
      </c>
      <c r="L42" s="115">
        <v>700000</v>
      </c>
      <c r="M42" s="115">
        <v>445927.54</v>
      </c>
      <c r="N42" s="115">
        <v>556477.46</v>
      </c>
      <c r="O42" s="43"/>
      <c r="P42" s="43"/>
      <c r="Q42" s="43"/>
      <c r="R42" s="13"/>
      <c r="AMC42"/>
      <c r="AMD42"/>
      <c r="AME42"/>
      <c r="AMF42"/>
      <c r="AMG42"/>
      <c r="AMH42"/>
      <c r="XFC42"/>
    </row>
    <row r="43" spans="1:1022 16383:16383" ht="24" x14ac:dyDescent="0.35">
      <c r="A43" s="123" t="s">
        <v>319</v>
      </c>
      <c r="B43" s="112" t="s">
        <v>15</v>
      </c>
      <c r="C43" s="112" t="s">
        <v>32</v>
      </c>
      <c r="D43" s="112" t="s">
        <v>33</v>
      </c>
      <c r="E43" s="124" t="s">
        <v>324</v>
      </c>
      <c r="F43" s="112" t="s">
        <v>320</v>
      </c>
      <c r="G43" s="114">
        <v>897595</v>
      </c>
      <c r="H43" s="115">
        <v>897595</v>
      </c>
      <c r="I43" s="122"/>
      <c r="J43" s="120"/>
      <c r="K43" s="125">
        <v>523425</v>
      </c>
      <c r="L43" s="125">
        <v>374170</v>
      </c>
      <c r="M43" s="43"/>
      <c r="N43" s="43"/>
      <c r="O43" s="43"/>
      <c r="P43" s="43"/>
      <c r="Q43" s="43"/>
      <c r="R43" s="13"/>
      <c r="AMC43"/>
      <c r="AMD43"/>
      <c r="AME43"/>
      <c r="AMF43"/>
      <c r="AMG43"/>
      <c r="AMH43"/>
      <c r="XFC43"/>
    </row>
    <row r="44" spans="1:1022 16383:16383" ht="48" x14ac:dyDescent="0.35">
      <c r="A44" s="2" t="s">
        <v>129</v>
      </c>
      <c r="B44" s="8" t="s">
        <v>31</v>
      </c>
      <c r="C44" s="8" t="s">
        <v>130</v>
      </c>
      <c r="D44" s="8" t="s">
        <v>131</v>
      </c>
      <c r="E44" s="4"/>
      <c r="F44" s="8" t="s">
        <v>321</v>
      </c>
      <c r="G44" s="9">
        <v>9000000</v>
      </c>
      <c r="H44" s="10">
        <v>9000000</v>
      </c>
      <c r="I44" s="7"/>
      <c r="J44" s="44"/>
      <c r="K44" s="43">
        <v>50000</v>
      </c>
      <c r="L44" s="43">
        <v>450000</v>
      </c>
      <c r="M44" s="43">
        <v>1000000</v>
      </c>
      <c r="N44" s="43">
        <v>3000000</v>
      </c>
      <c r="O44" s="43">
        <v>4500000</v>
      </c>
      <c r="P44" s="43"/>
      <c r="Q44" s="43"/>
      <c r="R44" s="13"/>
      <c r="AMC44"/>
      <c r="AMD44"/>
      <c r="AME44"/>
      <c r="AMF44"/>
      <c r="AMG44"/>
      <c r="AMH44"/>
      <c r="XFC44"/>
    </row>
    <row r="45" spans="1:1022 16383:16383" x14ac:dyDescent="0.35">
      <c r="A45" s="158"/>
      <c r="B45" s="159" t="s">
        <v>31</v>
      </c>
      <c r="C45" s="160" t="s">
        <v>132</v>
      </c>
      <c r="D45" s="83" t="s">
        <v>133</v>
      </c>
      <c r="E45" s="4"/>
      <c r="F45" s="21" t="s">
        <v>322</v>
      </c>
      <c r="G45" s="6">
        <v>6800000</v>
      </c>
      <c r="H45" s="6">
        <v>6800000</v>
      </c>
      <c r="I45" s="22"/>
      <c r="J45" s="44"/>
      <c r="K45" s="43">
        <v>850000</v>
      </c>
      <c r="L45" s="43">
        <v>850000</v>
      </c>
      <c r="M45" s="43">
        <v>850000</v>
      </c>
      <c r="N45" s="43">
        <v>850000</v>
      </c>
      <c r="O45" s="43">
        <v>850000</v>
      </c>
      <c r="P45" s="43">
        <v>850000</v>
      </c>
      <c r="Q45" s="43">
        <v>850000</v>
      </c>
      <c r="R45" s="46">
        <v>850000</v>
      </c>
      <c r="AMC45"/>
      <c r="AMD45"/>
      <c r="AME45"/>
      <c r="AMF45"/>
      <c r="AMG45"/>
      <c r="AMH45"/>
      <c r="XFC45"/>
    </row>
    <row r="46" spans="1:1022 16383:16383" x14ac:dyDescent="0.35">
      <c r="A46" s="158"/>
      <c r="B46" s="159"/>
      <c r="C46" s="160"/>
      <c r="D46" s="21" t="s">
        <v>135</v>
      </c>
      <c r="E46" s="23"/>
      <c r="F46" s="21" t="s">
        <v>135</v>
      </c>
      <c r="G46" s="6">
        <v>9999910</v>
      </c>
      <c r="H46" s="24">
        <v>9999910</v>
      </c>
      <c r="I46" s="22"/>
      <c r="J46" s="44"/>
      <c r="K46" s="44"/>
      <c r="L46" s="43">
        <v>1375215.78</v>
      </c>
      <c r="M46" s="43">
        <v>1375215.78</v>
      </c>
      <c r="N46" s="43">
        <v>1375215.78</v>
      </c>
      <c r="O46" s="43">
        <v>1375215.78</v>
      </c>
      <c r="P46" s="43">
        <v>1375215.78</v>
      </c>
      <c r="Q46" s="43">
        <v>1375215.78</v>
      </c>
      <c r="R46" s="46">
        <v>1748615.32</v>
      </c>
      <c r="AMC46"/>
      <c r="AMD46"/>
      <c r="AME46"/>
      <c r="AMF46"/>
      <c r="AMG46"/>
      <c r="AMH46"/>
      <c r="XFC46"/>
    </row>
    <row r="47" spans="1:1022 16383:16383" ht="32.25" customHeight="1" x14ac:dyDescent="0.35">
      <c r="D47" s="1"/>
      <c r="F47" s="84" t="s">
        <v>136</v>
      </c>
      <c r="G47" s="26">
        <f>SUM(G4:G46)</f>
        <v>389705424.39999998</v>
      </c>
      <c r="H47" s="27">
        <f>SUM(H4:H46)</f>
        <v>389705424.39999998</v>
      </c>
      <c r="I47" s="28"/>
      <c r="J47" s="126">
        <f t="shared" ref="J47:R47" si="0">SUM(J4:J46)</f>
        <v>1450000</v>
      </c>
      <c r="K47" s="126">
        <f t="shared" si="0"/>
        <v>24430704.59</v>
      </c>
      <c r="L47" s="126">
        <f t="shared" si="0"/>
        <v>68328651.609999999</v>
      </c>
      <c r="M47" s="126">
        <f t="shared" si="0"/>
        <v>109789674.98</v>
      </c>
      <c r="N47" s="126">
        <f t="shared" si="0"/>
        <v>108570959.06999999</v>
      </c>
      <c r="O47" s="126">
        <f t="shared" si="0"/>
        <v>54736387.270000003</v>
      </c>
      <c r="P47" s="126">
        <f t="shared" si="0"/>
        <v>9975215.7799999993</v>
      </c>
      <c r="Q47" s="126">
        <f t="shared" si="0"/>
        <v>9825215.7799999993</v>
      </c>
      <c r="R47" s="126">
        <f t="shared" si="0"/>
        <v>2598615.3200000003</v>
      </c>
      <c r="XFC47"/>
    </row>
    <row r="48" spans="1:1022 16383:16383" ht="38.25" customHeight="1" x14ac:dyDescent="0.35">
      <c r="B48" s="142"/>
      <c r="C48" s="142"/>
      <c r="D48" s="142"/>
      <c r="E48" s="142"/>
      <c r="F48" s="142"/>
      <c r="G48" s="142"/>
      <c r="H48" s="29"/>
      <c r="I48" s="30"/>
      <c r="XFC48"/>
    </row>
    <row r="49" spans="2:9 16383:16383" ht="29.25" customHeight="1" x14ac:dyDescent="0.35">
      <c r="B49" s="142"/>
      <c r="C49" s="142"/>
      <c r="D49" s="142"/>
      <c r="E49" s="142"/>
      <c r="F49" s="142"/>
      <c r="G49" s="142"/>
      <c r="H49" s="127"/>
      <c r="XFC49"/>
    </row>
    <row r="50" spans="2:9 16383:16383" x14ac:dyDescent="0.35">
      <c r="B50" s="142"/>
      <c r="C50" s="142"/>
      <c r="XFC50"/>
    </row>
    <row r="51" spans="2:9 16383:16383" x14ac:dyDescent="0.35">
      <c r="XFC51"/>
    </row>
    <row r="52" spans="2:9 16383:16383" ht="15.5" x14ac:dyDescent="0.35">
      <c r="H52" s="31"/>
      <c r="I52" s="32"/>
      <c r="XFC52"/>
    </row>
    <row r="53" spans="2:9 16383:16383" x14ac:dyDescent="0.35">
      <c r="H53" s="33"/>
      <c r="XFC53"/>
    </row>
    <row r="54" spans="2:9 16383:16383" x14ac:dyDescent="0.35">
      <c r="H54" s="33"/>
      <c r="XFC54"/>
    </row>
    <row r="55" spans="2:9 16383:16383" x14ac:dyDescent="0.35">
      <c r="H55" s="33"/>
      <c r="XFC55"/>
    </row>
    <row r="56" spans="2:9 16383:16383" x14ac:dyDescent="0.35">
      <c r="H56" s="32"/>
      <c r="XFC56"/>
    </row>
  </sheetData>
  <mergeCells count="25">
    <mergeCell ref="A45:A46"/>
    <mergeCell ref="B45:B46"/>
    <mergeCell ref="C45:C46"/>
    <mergeCell ref="A1:R1"/>
    <mergeCell ref="B48:G48"/>
    <mergeCell ref="R2:R3"/>
    <mergeCell ref="A2:A3"/>
    <mergeCell ref="F2:F3"/>
    <mergeCell ref="G2:G3"/>
    <mergeCell ref="B49:G49"/>
    <mergeCell ref="B50:C50"/>
    <mergeCell ref="O2:O3"/>
    <mergeCell ref="P2:P3"/>
    <mergeCell ref="Q2:Q3"/>
    <mergeCell ref="I2:I3"/>
    <mergeCell ref="J2:J3"/>
    <mergeCell ref="K2:K3"/>
    <mergeCell ref="L2:L3"/>
    <mergeCell ref="M2:M3"/>
    <mergeCell ref="N2:N3"/>
    <mergeCell ref="B2:B3"/>
    <mergeCell ref="H2:H3"/>
    <mergeCell ref="C2:C3"/>
    <mergeCell ref="D2:D3"/>
    <mergeCell ref="E2:E3"/>
  </mergeCells>
  <printOptions horizontalCentered="1"/>
  <pageMargins left="3.937007874015748E-2" right="3.937007874015748E-2" top="0.74803149606299213" bottom="0.74803149606299213" header="0" footer="0"/>
  <pageSetup paperSize="9" scale="59" fitToHeight="0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pprover xmlns="b8e9ecd3-49dc-4355-a3de-944263e3bf65" xsi:nil="true"/>
    <lcf76f155ced4ddcb4097134ff3c332f xmlns="b8e9ecd3-49dc-4355-a3de-944263e3bf65">
      <Terms xmlns="http://schemas.microsoft.com/office/infopath/2007/PartnerControls"/>
    </lcf76f155ced4ddcb4097134ff3c332f>
    <TaxCatchAll xmlns="3b0d13af-778a-4999-a53a-9a4892815d2e" xsi:nil="true"/>
    <Statoconsenso xmlns="b8e9ecd3-49dc-4355-a3de-944263e3bf6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9FEADFC340DA40B2139D4BBB1A48D7" ma:contentTypeVersion="18" ma:contentTypeDescription="Creare un nuovo documento." ma:contentTypeScope="" ma:versionID="aecb6f5c33e728ee0e78e642d2537d75">
  <xsd:schema xmlns:xsd="http://www.w3.org/2001/XMLSchema" xmlns:xs="http://www.w3.org/2001/XMLSchema" xmlns:p="http://schemas.microsoft.com/office/2006/metadata/properties" xmlns:ns2="3b0d13af-778a-4999-a53a-9a4892815d2e" xmlns:ns3="b8e9ecd3-49dc-4355-a3de-944263e3bf65" targetNamespace="http://schemas.microsoft.com/office/2006/metadata/properties" ma:root="true" ma:fieldsID="7cc4c2b301ab8377d244beba345df9be" ns2:_="" ns3:_="">
    <xsd:import namespace="3b0d13af-778a-4999-a53a-9a4892815d2e"/>
    <xsd:import namespace="b8e9ecd3-49dc-4355-a3de-944263e3bf65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bjectDetectorVersion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SearchProperties" minOccurs="0"/>
                <xsd:element ref="ns3:MediaServiceLocation" minOccurs="0"/>
                <xsd:element ref="ns3:Approver" minOccurs="0"/>
                <xsd:element ref="ns3:Statoconsenso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0d13af-778a-4999-a53a-9a4892815d2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65b5e922-2ced-489b-b0e7-19faa9dbb0ee}" ma:internalName="TaxCatchAll" ma:showField="CatchAllData" ma:web="3b0d13af-778a-4999-a53a-9a4892815d2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e9ecd3-49dc-4355-a3de-944263e3bf6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Tag immagine" ma:readOnly="false" ma:fieldId="{5cf76f15-5ced-4ddc-b409-7134ff3c332f}" ma:taxonomyMulti="true" ma:sspId="5cef147c-0240-47bf-9996-b7454b3232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Approver" ma:index="23" nillable="true" ma:displayName="Approver" ma:format="Dropdown" ma:internalName="Approver">
      <xsd:simpleType>
        <xsd:restriction base="dms:Text">
          <xsd:maxLength value="255"/>
        </xsd:restriction>
      </xsd:simpleType>
    </xsd:element>
    <xsd:element name="Statoconsenso" ma:index="24" nillable="true" ma:displayName="Stato consenso" ma:format="Dropdown" ma:internalName="Statoconsenso">
      <xsd:simpleType>
        <xsd:restriction base="dms:Text">
          <xsd:maxLength value="255"/>
        </xsd:restriction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A8CE69D-1ECC-43E6-B5D8-C6211171F785}">
  <ds:schemaRefs>
    <ds:schemaRef ds:uri="http://schemas.microsoft.com/office/2006/metadata/properties"/>
    <ds:schemaRef ds:uri="http://schemas.microsoft.com/office/infopath/2007/PartnerControls"/>
    <ds:schemaRef ds:uri="b8e9ecd3-49dc-4355-a3de-944263e3bf65"/>
    <ds:schemaRef ds:uri="3b0d13af-778a-4999-a53a-9a4892815d2e"/>
  </ds:schemaRefs>
</ds:datastoreItem>
</file>

<file path=customXml/itemProps2.xml><?xml version="1.0" encoding="utf-8"?>
<ds:datastoreItem xmlns:ds="http://schemas.openxmlformats.org/officeDocument/2006/customXml" ds:itemID="{12D1C1CF-635F-4150-9244-1AEB0C478D3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D9F90D5-D932-4EBE-A34B-56D16E4301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0d13af-778a-4999-a53a-9a4892815d2e"/>
    <ds:schemaRef ds:uri="b8e9ecd3-49dc-4355-a3de-944263e3bf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9</vt:i4>
      </vt:variant>
    </vt:vector>
  </HeadingPairs>
  <TitlesOfParts>
    <vt:vector size="14" baseType="lpstr">
      <vt:lpstr>Tabella articolo 3</vt:lpstr>
      <vt:lpstr>Allegato A1_Elenco interventi</vt:lpstr>
      <vt:lpstr>Allegato A2_Anticipazioni</vt:lpstr>
      <vt:lpstr>Allegato B1_Piano fin. accordo</vt:lpstr>
      <vt:lpstr>Allegato B2_Piano fin interv</vt:lpstr>
      <vt:lpstr>'Allegato A1_Elenco interventi'!_FiltroDatabase</vt:lpstr>
      <vt:lpstr>'Allegato A1_Elenco interventi'!Area_stampa</vt:lpstr>
      <vt:lpstr>'Allegato A2_Anticipazioni'!Area_stampa</vt:lpstr>
      <vt:lpstr>'Allegato B1_Piano fin. accordo'!Area_stampa</vt:lpstr>
      <vt:lpstr>'Allegato B2_Piano fin interv'!Area_stampa</vt:lpstr>
      <vt:lpstr>'Tabella articolo 3'!Area_stampa</vt:lpstr>
      <vt:lpstr>'Allegato A1_Elenco interventi'!Titoli_stampa</vt:lpstr>
      <vt:lpstr>'Allegato A2_Anticipazioni'!Titoli_stampa</vt:lpstr>
      <vt:lpstr>'Allegato B2_Piano fin interv'!Titoli_stampa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Tea Ivanisevic</cp:lastModifiedBy>
  <cp:revision>11</cp:revision>
  <cp:lastPrinted>2025-06-27T13:51:47Z</cp:lastPrinted>
  <dcterms:created xsi:type="dcterms:W3CDTF">2024-03-06T16:00:35Z</dcterms:created>
  <dcterms:modified xsi:type="dcterms:W3CDTF">2025-06-27T13:51:51Z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097a60d-5525-435b-8989-8eb48ac0c8cd_Enabled">
    <vt:lpwstr>true</vt:lpwstr>
  </property>
  <property fmtid="{D5CDD505-2E9C-101B-9397-08002B2CF9AE}" pid="3" name="MSIP_Label_5097a60d-5525-435b-8989-8eb48ac0c8cd_SetDate">
    <vt:lpwstr>2024-07-29T11:46:57Z</vt:lpwstr>
  </property>
  <property fmtid="{D5CDD505-2E9C-101B-9397-08002B2CF9AE}" pid="4" name="MSIP_Label_5097a60d-5525-435b-8989-8eb48ac0c8cd_Method">
    <vt:lpwstr>Standard</vt:lpwstr>
  </property>
  <property fmtid="{D5CDD505-2E9C-101B-9397-08002B2CF9AE}" pid="5" name="MSIP_Label_5097a60d-5525-435b-8989-8eb48ac0c8cd_Name">
    <vt:lpwstr>defa4170-0d19-0005-0004-bc88714345d2</vt:lpwstr>
  </property>
  <property fmtid="{D5CDD505-2E9C-101B-9397-08002B2CF9AE}" pid="6" name="MSIP_Label_5097a60d-5525-435b-8989-8eb48ac0c8cd_SiteId">
    <vt:lpwstr>3e90938b-8b27-4762-b4e8-006a8127a119</vt:lpwstr>
  </property>
  <property fmtid="{D5CDD505-2E9C-101B-9397-08002B2CF9AE}" pid="7" name="MSIP_Label_5097a60d-5525-435b-8989-8eb48ac0c8cd_ActionId">
    <vt:lpwstr>a34cf436-2824-41d4-a815-fc80d690f6df</vt:lpwstr>
  </property>
  <property fmtid="{D5CDD505-2E9C-101B-9397-08002B2CF9AE}" pid="8" name="MSIP_Label_5097a60d-5525-435b-8989-8eb48ac0c8cd_ContentBits">
    <vt:lpwstr>0</vt:lpwstr>
  </property>
  <property fmtid="{D5CDD505-2E9C-101B-9397-08002B2CF9AE}" pid="9" name="ContentTypeId">
    <vt:lpwstr>0x010100E29FEADFC340DA40B2139D4BBB1A48D7</vt:lpwstr>
  </property>
  <property fmtid="{D5CDD505-2E9C-101B-9397-08002B2CF9AE}" pid="10" name="MediaServiceImageTags">
    <vt:lpwstr/>
  </property>
</Properties>
</file>