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PR_NEGOZ\1_PROGRAMMAZIONE NEGOZIATA\FSC_2021-27\Accordo per la Coesione FSC 2021_27\COTIV\COTIV_21_05_26\"/>
    </mc:Choice>
  </mc:AlternateContent>
  <xr:revisionPtr revIDLastSave="0" documentId="13_ncr:1_{D4849E73-27A1-45F2-B46D-1DC6F9C5C131}" xr6:coauthVersionLast="47" xr6:coauthVersionMax="47" xr10:uidLastSave="{00000000-0000-0000-0000-000000000000}"/>
  <bookViews>
    <workbookView xWindow="-120" yWindow="-120" windowWidth="29040" windowHeight="15720" tabRatio="487" xr2:uid="{00000000-000D-0000-FFFF-FFFF00000000}"/>
  </bookViews>
  <sheets>
    <sheet name="Tabella articolo 3" sheetId="7" r:id="rId1"/>
    <sheet name="Allegato A1_elenco intervent" sheetId="5" r:id="rId2"/>
    <sheet name="Allegato A2_Elenco interventi" sheetId="8" r:id="rId3"/>
    <sheet name="Allegato B1_Piano fin. accordo" sheetId="4" r:id="rId4"/>
    <sheet name="Allegato B2_Piano fin interv" sheetId="6" r:id="rId5"/>
  </sheets>
  <definedNames>
    <definedName name="_xlnm.Print_Area" localSheetId="4">'Allegato B2_Piano fin interv'!$A$1:$Q$6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8" l="1"/>
  <c r="E5" i="8"/>
  <c r="E4" i="8"/>
  <c r="E7" i="8" s="1"/>
  <c r="R13" i="7"/>
  <c r="Q13" i="7"/>
  <c r="P13" i="7"/>
  <c r="D12" i="7"/>
  <c r="D11" i="7"/>
  <c r="O10" i="7"/>
  <c r="L10" i="7"/>
  <c r="K10" i="7"/>
  <c r="J10" i="7"/>
  <c r="I10" i="7"/>
  <c r="H10" i="7"/>
  <c r="G10" i="7"/>
  <c r="F10" i="7"/>
  <c r="E10" i="7"/>
  <c r="B10" i="7"/>
  <c r="B13" i="7" s="1"/>
  <c r="N9" i="7"/>
  <c r="M9" i="7"/>
  <c r="D9" i="7"/>
  <c r="M8" i="7"/>
  <c r="N8" i="7" s="1"/>
  <c r="D8" i="7"/>
  <c r="M7" i="7"/>
  <c r="C7" i="7"/>
  <c r="C10" i="7" s="1"/>
  <c r="C13" i="7" s="1"/>
  <c r="M6" i="7"/>
  <c r="C6" i="7"/>
  <c r="D6" i="7" s="1"/>
  <c r="M5" i="7"/>
  <c r="N5" i="7" s="1"/>
  <c r="D5" i="7"/>
  <c r="M4" i="7"/>
  <c r="N4" i="7" s="1"/>
  <c r="D4" i="7"/>
  <c r="H6" i="6"/>
  <c r="J6" i="6"/>
  <c r="K6" i="6"/>
  <c r="L6" i="6"/>
  <c r="M6" i="6"/>
  <c r="N6" i="6"/>
  <c r="O6" i="6"/>
  <c r="P6" i="6"/>
  <c r="Q6" i="6"/>
  <c r="I8" i="5"/>
  <c r="H8" i="5"/>
  <c r="G8" i="5"/>
  <c r="J3" i="4"/>
  <c r="M10" i="7" l="1"/>
  <c r="N10" i="7"/>
  <c r="N6" i="7"/>
  <c r="D7" i="7"/>
  <c r="D10" i="7"/>
  <c r="D13" i="7" s="1"/>
  <c r="N7" i="7"/>
  <c r="I3" i="6"/>
  <c r="I4" i="5"/>
</calcChain>
</file>

<file path=xl/sharedStrings.xml><?xml version="1.0" encoding="utf-8"?>
<sst xmlns="http://schemas.openxmlformats.org/spreadsheetml/2006/main" count="141" uniqueCount="95">
  <si>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</si>
  <si>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</si>
  <si>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</si>
  <si>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</si>
  <si>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</si>
  <si>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</si>
  <si>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</si>
  <si>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</si>
  <si>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</si>
  <si>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</si>
  <si>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</si>
  <si>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</si>
  <si>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</si>
  <si>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</si>
  <si>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FSCRI_RI_1049</t>
  </si>
  <si>
    <t>REGIONE AUTONOMA VALLE D'AOSTA</t>
  </si>
  <si>
    <t>11.ISTRUZIONE E FORMAZIONE</t>
  </si>
  <si>
    <t>11.02 EDUCAZIONE E FORMAZIONE</t>
  </si>
  <si>
    <t>REALIZZAZIONE DI UNO STUDENTATO DA DESTINARE A RESIDENZA UNIVERSITARIA – PALAZZO COGNE IN AOSTA</t>
  </si>
  <si>
    <t>1_SEMESTRE_2024</t>
  </si>
  <si>
    <t>2_SEMESTRE_2024</t>
  </si>
  <si>
    <t>1_SEMESTRE_2025</t>
  </si>
  <si>
    <t>2_SEMESTRE_2026</t>
  </si>
  <si>
    <t>FSCRI_RI_1056</t>
  </si>
  <si>
    <t>11.01 STRUTTURE EDUCATIVE E FORMATIVE</t>
  </si>
  <si>
    <t>RISTRUTTURAZIONE PER ADEGUAMENTI NORMATIVI DELL’EDIFICIO SCOLASTICO SITO IN VIA FESTAZ IN AOSTA</t>
  </si>
  <si>
    <t>FSCRI_RI_1060</t>
  </si>
  <si>
    <t>04.ENERGIA</t>
  </si>
  <si>
    <t>04.01 EFFICIENZA ENERGETICA</t>
  </si>
  <si>
    <t>REALIZZAZIONE INFRASTRUTTURA CIVILE - CENTRALE PER ENERGIA FONTI RINNOVABILI PER IMMOBILI REGIONALI</t>
  </si>
  <si>
    <t>Assegnazione ordinaria FSC 21-27</t>
  </si>
  <si>
    <t>Totale</t>
  </si>
  <si>
    <t>2_SEMESTRE_2027</t>
  </si>
  <si>
    <t>2_SEMESTRE_2031</t>
  </si>
  <si>
    <t>TOTALE</t>
  </si>
  <si>
    <t>Accordo per lo Sviluppo e la Coesione Governo - Regione Valle d'Aosta
Allegato A1 Programma di interventi e le linee di azione con cronoprogramma procedurale</t>
  </si>
  <si>
    <t>Accordo per lo Sviluppo e la Coesione Governo - Regione Valle d'Aosta
Allegato B1 - Piano finanziario di spesa dell’Accordo per annualità (solo quota FSC 21-27 ordinaria)</t>
  </si>
  <si>
    <t>Accordo per lo Sviluppo e la Coesione Governo - Regione Valle d'Aosta
Allegato B2 - Piano finanziario di spesa per singolo intervento (solo quota FSC 21-27 ordinaria)</t>
  </si>
  <si>
    <t>B63F24000010001</t>
  </si>
  <si>
    <t>B67G20000220002</t>
  </si>
  <si>
    <t>B68H23015800008</t>
  </si>
  <si>
    <t>1_SEMESTRE_2026</t>
  </si>
  <si>
    <t>2_SEMESTRE_2030</t>
  </si>
  <si>
    <t>1_SEMESTRE_2029</t>
  </si>
  <si>
    <t>AMBITI DI INTERVENTO</t>
  </si>
  <si>
    <t>Assegnazione FSC 21-27</t>
  </si>
  <si>
    <t>Cofinanziamento nuovi interventi</t>
  </si>
  <si>
    <t>Ammontare complessivo investimenti</t>
  </si>
  <si>
    <t>Numero interventi/linee di azione</t>
  </si>
  <si>
    <t>Altre assegnazioni</t>
  </si>
  <si>
    <t>Risorse FSC 
21-27 
(ass. ordinaria)</t>
  </si>
  <si>
    <t>(1) Risorse FSC 
21-27 (Anticipazione)</t>
  </si>
  <si>
    <t>Totale Assegnazione
FSC 21-27</t>
  </si>
  <si>
    <t>Economie 
FSC 14-20</t>
  </si>
  <si>
    <t>PR FESR FSE 21-27</t>
  </si>
  <si>
    <t>PN FESR FSE 21-27</t>
  </si>
  <si>
    <t>PNRR</t>
  </si>
  <si>
    <t>Altre Risorse Ordinarie Regionali e Locali</t>
  </si>
  <si>
    <t>Altre Risorse Ordinarie Nazionali</t>
  </si>
  <si>
    <t>Privati</t>
  </si>
  <si>
    <t>Totale Co-finanziamento con altre risorse</t>
  </si>
  <si>
    <t>FSC 14-20
(economie)
(D)</t>
  </si>
  <si>
    <t>FdR Legge 183/87 (POC)
(E)</t>
  </si>
  <si>
    <t>2014-2020</t>
  </si>
  <si>
    <t>2021-2027</t>
  </si>
  <si>
    <t>Ricerca e innovazione</t>
  </si>
  <si>
    <t>Energia</t>
  </si>
  <si>
    <t>Ambiente e risorse naturali</t>
  </si>
  <si>
    <t>Lavoro e occupabilità</t>
  </si>
  <si>
    <t>Istruzione e formazione</t>
  </si>
  <si>
    <t>Capacità amministrativa</t>
  </si>
  <si>
    <t>Totale Ambiti di Intervento</t>
  </si>
  <si>
    <t>Cofinanziamento PR (ove applicabile)</t>
  </si>
  <si>
    <t>Completamenti overbooking</t>
  </si>
  <si>
    <t>Totale Assegnazione FSC 21-27</t>
  </si>
  <si>
    <t xml:space="preserve">(1) Risorse già assegnate: anticipazioni disposte con delibere CIPESS; assegnate con provvedimenti di legge; ecc. </t>
  </si>
  <si>
    <t>Accordo per lo Sviluppo e la Coesione Governo - Regione Valle d'Aosta
Allegato A2 Elenco interventi finanziati in anticipazione FSC 21-27</t>
  </si>
  <si>
    <t>AreaTematica</t>
  </si>
  <si>
    <t>Linea di Intervento</t>
  </si>
  <si>
    <t>Cup</t>
  </si>
  <si>
    <t>Titolo</t>
  </si>
  <si>
    <t>Importo FSC 21-27 rimodulato (anticipazione)</t>
  </si>
  <si>
    <t>Valore Assegnazione iniziale Delibera 79/21</t>
  </si>
  <si>
    <t>01.Ricerca e innovazione</t>
  </si>
  <si>
    <t>RICERCA E SVILUPPO</t>
  </si>
  <si>
    <t>E79J21002860003</t>
  </si>
  <si>
    <t>I ghiacciai valdostani sentinelle del cambiamento climatico: iniziative di ricerca e di innovazione</t>
  </si>
  <si>
    <t>05.Ambiente e risorse naturali</t>
  </si>
  <si>
    <t>RISORSE IDRICHE</t>
  </si>
  <si>
    <t>H91B97000000002</t>
  </si>
  <si>
    <t xml:space="preserve">Realizzazione dell'impianto di trattamento dei reflui idrici urbani al servizio dei comprensori dei Comuni di Nus, Fenis, Saint-Denis, Verrayes, Chambave </t>
  </si>
  <si>
    <t>11.Istruzione e formazione</t>
  </si>
  <si>
    <t>STRUTTURE EDUCATIVE E FORMATIVE</t>
  </si>
  <si>
    <t>PRATT30165_VDA</t>
  </si>
  <si>
    <t>Attrezzàti per formare – adeguamento laboratori formazione professionale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</si>
</sst>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wrapText="1"/>
    </xf>
    <xf numFmtId="49" fontId="7" fillId="0" borderId="0" xfId="0" applyNumberFormat="1" applyFont="1" applyAlignment="1">
      <alignment vertical="center" wrapText="1"/>
    </xf>
    <xf numFmtId="4" fontId="8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/>
    <xf numFmtId="4" fontId="0" fillId="0" borderId="0" xfId="0" applyNumberFormat="1"/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14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1" xfId="1" applyFont="1" applyBorder="1" applyAlignment="1">
      <alignment vertical="center"/>
    </xf>
    <xf numFmtId="164" fontId="7" fillId="0" borderId="1" xfId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164" fontId="7" fillId="0" borderId="8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4" fontId="18" fillId="0" borderId="13" xfId="1" applyFont="1" applyBorder="1" applyAlignment="1">
      <alignment vertical="center"/>
    </xf>
    <xf numFmtId="164" fontId="18" fillId="0" borderId="1" xfId="1" applyFont="1" applyFill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164" fontId="0" fillId="4" borderId="14" xfId="1" applyFont="1" applyFill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 wrapText="1"/>
    </xf>
    <xf numFmtId="164" fontId="18" fillId="0" borderId="1" xfId="1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164" fontId="16" fillId="0" borderId="13" xfId="0" applyNumberFormat="1" applyFont="1" applyBorder="1" applyAlignment="1">
      <alignment vertical="center"/>
    </xf>
    <xf numFmtId="164" fontId="18" fillId="0" borderId="16" xfId="0" applyNumberFormat="1" applyFont="1" applyBorder="1" applyAlignment="1">
      <alignment vertical="center"/>
    </xf>
    <xf numFmtId="164" fontId="18" fillId="0" borderId="16" xfId="0" applyNumberFormat="1" applyFont="1" applyBorder="1" applyAlignment="1">
      <alignment horizontal="center" vertical="center"/>
    </xf>
    <xf numFmtId="164" fontId="18" fillId="0" borderId="17" xfId="0" applyNumberFormat="1" applyFont="1" applyBorder="1" applyAlignment="1">
      <alignment horizontal="center" vertical="center"/>
    </xf>
    <xf numFmtId="164" fontId="18" fillId="0" borderId="18" xfId="0" applyNumberFormat="1" applyFont="1" applyBorder="1" applyAlignment="1">
      <alignment horizontal="center" vertical="center"/>
    </xf>
    <xf numFmtId="2" fontId="18" fillId="0" borderId="1" xfId="0" quotePrefix="1" applyNumberFormat="1" applyFont="1" applyBorder="1" applyAlignment="1">
      <alignment horizontal="right" vertical="center"/>
    </xf>
    <xf numFmtId="164" fontId="18" fillId="0" borderId="19" xfId="0" applyNumberFormat="1" applyFont="1" applyBorder="1" applyAlignment="1">
      <alignment vertical="center"/>
    </xf>
    <xf numFmtId="164" fontId="18" fillId="0" borderId="19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0" borderId="20" xfId="0" applyNumberFormat="1" applyFont="1" applyBorder="1" applyAlignment="1">
      <alignment horizontal="center" vertical="center"/>
    </xf>
    <xf numFmtId="164" fontId="0" fillId="4" borderId="15" xfId="1" applyFont="1" applyFill="1" applyBorder="1" applyAlignment="1">
      <alignment horizontal="center" vertical="center"/>
    </xf>
    <xf numFmtId="164" fontId="19" fillId="0" borderId="15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4" fontId="16" fillId="0" borderId="21" xfId="0" applyNumberFormat="1" applyFont="1" applyBorder="1" applyAlignment="1">
      <alignment vertical="center"/>
    </xf>
    <xf numFmtId="164" fontId="18" fillId="0" borderId="21" xfId="0" applyNumberFormat="1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164" fontId="18" fillId="0" borderId="22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5" fillId="0" borderId="25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1" applyFont="1" applyBorder="1" applyAlignment="1">
      <alignment vertical="center"/>
    </xf>
    <xf numFmtId="164" fontId="5" fillId="0" borderId="0" xfId="0" applyNumberFormat="1" applyFont="1"/>
  </cellXfs>
  <cellStyles count="10">
    <cellStyle name="Migliaia" xfId="1" builtinId="3"/>
    <cellStyle name="Migliaia 2" xfId="3" xr:uid="{00000000-0005-0000-0000-000001000000}"/>
    <cellStyle name="Migliaia 3" xfId="5" xr:uid="{00000000-0005-0000-0000-000002000000}"/>
    <cellStyle name="Migliaia 3 2" xfId="8" xr:uid="{00000000-0005-0000-0000-000003000000}"/>
    <cellStyle name="Migliaia 4" xfId="2" xr:uid="{00000000-0005-0000-0000-000004000000}"/>
    <cellStyle name="Normale" xfId="0" builtinId="0"/>
    <cellStyle name="Normale 2" xfId="4" xr:uid="{00000000-0005-0000-0000-000006000000}"/>
    <cellStyle name="Normale 2 2" xfId="7" xr:uid="{00000000-0005-0000-0000-000007000000}"/>
    <cellStyle name="Valuta 2" xfId="6" xr:uid="{00000000-0005-0000-0000-000008000000}"/>
    <cellStyle name="Valuta 3" xfId="9" xr:uid="{8C6A5EF9-5D6D-4403-9A79-5D9E72F21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DDC75-E558-4173-ACAA-90D54769D1CF}">
  <dimension ref="A1:R15"/>
  <sheetViews>
    <sheetView tabSelected="1" workbookViewId="0">
      <selection sqref="A1:A3"/>
    </sheetView>
  </sheetViews>
  <sheetFormatPr defaultRowHeight="15" x14ac:dyDescent="0.25"/>
  <cols>
    <col min="1" max="1" width="37.140625" style="24" customWidth="1"/>
    <col min="2" max="3" width="18.85546875" style="24" customWidth="1"/>
    <col min="4" max="4" width="18.7109375" style="24" bestFit="1" customWidth="1"/>
    <col min="5" max="5" width="18.7109375" style="24" customWidth="1"/>
    <col min="6" max="6" width="16.42578125" style="24" customWidth="1"/>
    <col min="7" max="8" width="14.42578125" style="24" customWidth="1"/>
    <col min="9" max="9" width="16.5703125" style="24" customWidth="1"/>
    <col min="10" max="10" width="17.5703125" style="24" customWidth="1"/>
    <col min="11" max="12" width="18.7109375" style="24" hidden="1" customWidth="1"/>
    <col min="13" max="13" width="18.7109375" style="24" bestFit="1" customWidth="1"/>
    <col min="14" max="14" width="18.140625" style="24" customWidth="1"/>
    <col min="15" max="15" width="10.85546875" style="24" customWidth="1"/>
    <col min="16" max="18" width="8.85546875" style="24" hidden="1" customWidth="1"/>
    <col min="19" max="16384" width="9.140625" style="24"/>
  </cols>
  <sheetData>
    <row r="1" spans="1:18" ht="36.75" customHeight="1" x14ac:dyDescent="0.25">
      <c r="A1" s="54" t="s">
        <v>44</v>
      </c>
      <c r="B1" s="55" t="s">
        <v>45</v>
      </c>
      <c r="C1" s="55"/>
      <c r="D1" s="55"/>
      <c r="E1" s="56"/>
      <c r="F1" s="57" t="s">
        <v>46</v>
      </c>
      <c r="G1" s="58"/>
      <c r="H1" s="58"/>
      <c r="I1" s="58"/>
      <c r="J1" s="58"/>
      <c r="K1" s="58"/>
      <c r="L1" s="58"/>
      <c r="M1" s="59"/>
      <c r="N1" s="54" t="s">
        <v>47</v>
      </c>
      <c r="O1" s="54" t="s">
        <v>48</v>
      </c>
      <c r="P1" s="57" t="s">
        <v>49</v>
      </c>
      <c r="Q1" s="58"/>
      <c r="R1" s="59"/>
    </row>
    <row r="2" spans="1:18" ht="36.75" customHeight="1" x14ac:dyDescent="0.25">
      <c r="A2" s="60"/>
      <c r="B2" s="61" t="s">
        <v>50</v>
      </c>
      <c r="C2" s="61" t="s">
        <v>51</v>
      </c>
      <c r="D2" s="61" t="s">
        <v>52</v>
      </c>
      <c r="E2" s="54" t="s">
        <v>53</v>
      </c>
      <c r="F2" s="54" t="s">
        <v>54</v>
      </c>
      <c r="G2" s="54" t="s">
        <v>55</v>
      </c>
      <c r="H2" s="54" t="s">
        <v>55</v>
      </c>
      <c r="I2" s="54" t="s">
        <v>56</v>
      </c>
      <c r="J2" s="54" t="s">
        <v>57</v>
      </c>
      <c r="K2" s="54" t="s">
        <v>58</v>
      </c>
      <c r="L2" s="54" t="s">
        <v>59</v>
      </c>
      <c r="M2" s="54" t="s">
        <v>60</v>
      </c>
      <c r="N2" s="60"/>
      <c r="O2" s="60"/>
      <c r="P2" s="54" t="s">
        <v>61</v>
      </c>
      <c r="Q2" s="62" t="s">
        <v>62</v>
      </c>
      <c r="R2" s="63"/>
    </row>
    <row r="3" spans="1:18" ht="28.5" x14ac:dyDescent="0.25">
      <c r="A3" s="64"/>
      <c r="B3" s="61"/>
      <c r="C3" s="61"/>
      <c r="D3" s="61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 t="s">
        <v>63</v>
      </c>
      <c r="R3" s="65" t="s">
        <v>64</v>
      </c>
    </row>
    <row r="4" spans="1:18" ht="15.75" x14ac:dyDescent="0.25">
      <c r="A4" s="66" t="s">
        <v>65</v>
      </c>
      <c r="B4" s="67"/>
      <c r="C4" s="67">
        <v>950000</v>
      </c>
      <c r="D4" s="67">
        <f>SUM(B4:C4)</f>
        <v>950000</v>
      </c>
      <c r="E4" s="67"/>
      <c r="F4" s="68"/>
      <c r="G4" s="68"/>
      <c r="H4" s="68"/>
      <c r="I4" s="68"/>
      <c r="J4" s="68"/>
      <c r="K4" s="68"/>
      <c r="L4" s="68"/>
      <c r="M4" s="69">
        <f>SUM(F4:L4)</f>
        <v>0</v>
      </c>
      <c r="N4" s="67">
        <f>M4+D4</f>
        <v>950000</v>
      </c>
      <c r="O4" s="70">
        <v>1</v>
      </c>
      <c r="P4" s="71"/>
      <c r="Q4" s="72"/>
      <c r="R4" s="72"/>
    </row>
    <row r="5" spans="1:18" ht="15.75" x14ac:dyDescent="0.25">
      <c r="A5" s="66" t="s">
        <v>66</v>
      </c>
      <c r="B5" s="67">
        <v>6000000</v>
      </c>
      <c r="C5" s="67"/>
      <c r="D5" s="67">
        <f t="shared" ref="D5:D9" si="0">SUM(B5:C5)</f>
        <v>6000000</v>
      </c>
      <c r="E5" s="67"/>
      <c r="F5" s="68"/>
      <c r="G5" s="68"/>
      <c r="H5" s="68"/>
      <c r="I5" s="68"/>
      <c r="J5" s="68"/>
      <c r="K5" s="69"/>
      <c r="L5" s="68"/>
      <c r="M5" s="69">
        <f t="shared" ref="M5:M9" si="1">SUM(F5:L5)</f>
        <v>0</v>
      </c>
      <c r="N5" s="67">
        <f>M5+D5</f>
        <v>6000000</v>
      </c>
      <c r="O5" s="70">
        <v>1</v>
      </c>
      <c r="P5" s="71"/>
      <c r="Q5" s="72"/>
      <c r="R5" s="72"/>
    </row>
    <row r="6" spans="1:18" ht="15.75" x14ac:dyDescent="0.25">
      <c r="A6" s="66" t="s">
        <v>67</v>
      </c>
      <c r="B6" s="67"/>
      <c r="C6" s="67">
        <f>2560162.94+389375.1</f>
        <v>2949538.04</v>
      </c>
      <c r="D6" s="67">
        <f t="shared" si="0"/>
        <v>2949538.04</v>
      </c>
      <c r="E6" s="67"/>
      <c r="F6" s="68"/>
      <c r="G6" s="68"/>
      <c r="H6" s="68"/>
      <c r="I6" s="68"/>
      <c r="J6" s="68"/>
      <c r="K6" s="69"/>
      <c r="L6" s="68"/>
      <c r="M6" s="69">
        <f t="shared" si="1"/>
        <v>0</v>
      </c>
      <c r="N6" s="67">
        <f>M6+D6</f>
        <v>2949538.04</v>
      </c>
      <c r="O6" s="70">
        <v>1</v>
      </c>
      <c r="P6" s="71"/>
      <c r="Q6" s="72"/>
      <c r="R6" s="72"/>
    </row>
    <row r="7" spans="1:18" ht="15.75" x14ac:dyDescent="0.25">
      <c r="A7" s="66" t="s">
        <v>68</v>
      </c>
      <c r="B7" s="67"/>
      <c r="C7" s="67">
        <f>750000-389375.1</f>
        <v>360624.9</v>
      </c>
      <c r="D7" s="67">
        <f t="shared" si="0"/>
        <v>360624.9</v>
      </c>
      <c r="E7" s="67"/>
      <c r="F7" s="68"/>
      <c r="G7" s="68"/>
      <c r="H7" s="68"/>
      <c r="I7" s="68"/>
      <c r="J7" s="68"/>
      <c r="K7" s="69"/>
      <c r="L7" s="68"/>
      <c r="M7" s="69">
        <f t="shared" si="1"/>
        <v>0</v>
      </c>
      <c r="N7" s="67">
        <f>M7+D7</f>
        <v>360624.9</v>
      </c>
      <c r="O7" s="70">
        <v>1</v>
      </c>
      <c r="P7" s="71"/>
      <c r="Q7" s="72"/>
      <c r="R7" s="72"/>
    </row>
    <row r="8" spans="1:18" ht="15.75" x14ac:dyDescent="0.25">
      <c r="A8" s="66" t="s">
        <v>69</v>
      </c>
      <c r="B8" s="67">
        <v>26734948.359999999</v>
      </c>
      <c r="C8" s="67"/>
      <c r="D8" s="67">
        <f t="shared" si="0"/>
        <v>26734948.359999999</v>
      </c>
      <c r="E8" s="67"/>
      <c r="F8" s="68"/>
      <c r="G8" s="68"/>
      <c r="H8" s="68"/>
      <c r="I8" s="68"/>
      <c r="J8" s="73">
        <v>6815051.6399999997</v>
      </c>
      <c r="K8" s="68"/>
      <c r="L8" s="68"/>
      <c r="M8" s="69">
        <f>SUM(F8:L8)</f>
        <v>6815051.6399999997</v>
      </c>
      <c r="N8" s="67">
        <f>M8+D8</f>
        <v>33550000</v>
      </c>
      <c r="O8" s="70">
        <v>2</v>
      </c>
      <c r="P8" s="71"/>
      <c r="Q8" s="72"/>
      <c r="R8" s="72"/>
    </row>
    <row r="9" spans="1:18" ht="15.75" x14ac:dyDescent="0.25">
      <c r="A9" s="66" t="s">
        <v>70</v>
      </c>
      <c r="B9" s="67"/>
      <c r="C9" s="67"/>
      <c r="D9" s="67">
        <f t="shared" si="0"/>
        <v>0</v>
      </c>
      <c r="E9" s="67">
        <v>97604.97</v>
      </c>
      <c r="F9" s="68"/>
      <c r="G9" s="68"/>
      <c r="H9" s="68"/>
      <c r="I9" s="68"/>
      <c r="J9" s="68"/>
      <c r="K9" s="68"/>
      <c r="L9" s="68"/>
      <c r="M9" s="69">
        <f t="shared" si="1"/>
        <v>0</v>
      </c>
      <c r="N9" s="67">
        <f>E9</f>
        <v>97604.97</v>
      </c>
      <c r="O9" s="70">
        <v>1</v>
      </c>
      <c r="P9" s="71"/>
      <c r="Q9" s="72"/>
      <c r="R9" s="72"/>
    </row>
    <row r="10" spans="1:18" ht="15.75" x14ac:dyDescent="0.25">
      <c r="A10" s="74" t="s">
        <v>71</v>
      </c>
      <c r="B10" s="75">
        <f>SUM(B4:B9)</f>
        <v>32734948.359999999</v>
      </c>
      <c r="C10" s="75">
        <f>SUM(C4:C9)</f>
        <v>4260162.9400000004</v>
      </c>
      <c r="D10" s="75">
        <f t="shared" ref="D10:D12" si="2">SUM(B10:C10)</f>
        <v>36995111.299999997</v>
      </c>
      <c r="E10" s="75">
        <f t="shared" ref="E10:O10" si="3">SUM(E4:E9)</f>
        <v>97604.97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6815051.6399999997</v>
      </c>
      <c r="K10" s="75">
        <f t="shared" si="3"/>
        <v>0</v>
      </c>
      <c r="L10" s="75">
        <f t="shared" si="3"/>
        <v>0</v>
      </c>
      <c r="M10" s="75">
        <f t="shared" si="3"/>
        <v>6815051.6399999997</v>
      </c>
      <c r="N10" s="76">
        <f t="shared" si="3"/>
        <v>43907767.909999996</v>
      </c>
      <c r="O10" s="56">
        <f t="shared" si="3"/>
        <v>7</v>
      </c>
      <c r="P10" s="71"/>
      <c r="Q10" s="72"/>
      <c r="R10" s="72"/>
    </row>
    <row r="11" spans="1:18" ht="15.75" x14ac:dyDescent="0.25">
      <c r="A11" s="66" t="s">
        <v>72</v>
      </c>
      <c r="B11" s="68">
        <v>0</v>
      </c>
      <c r="C11" s="66"/>
      <c r="D11" s="69">
        <f t="shared" si="2"/>
        <v>0</v>
      </c>
      <c r="E11" s="77"/>
      <c r="F11" s="78"/>
      <c r="G11" s="79"/>
      <c r="H11" s="79"/>
      <c r="I11" s="79"/>
      <c r="J11" s="79"/>
      <c r="K11" s="79"/>
      <c r="L11" s="79"/>
      <c r="M11" s="79"/>
      <c r="N11" s="79"/>
      <c r="O11" s="80"/>
      <c r="P11" s="71"/>
      <c r="Q11" s="72"/>
      <c r="R11" s="72"/>
    </row>
    <row r="12" spans="1:18" ht="15.75" x14ac:dyDescent="0.25">
      <c r="A12" s="66" t="s">
        <v>73</v>
      </c>
      <c r="B12" s="81"/>
      <c r="C12" s="66"/>
      <c r="D12" s="69">
        <f t="shared" si="2"/>
        <v>0</v>
      </c>
      <c r="E12" s="82"/>
      <c r="F12" s="83"/>
      <c r="G12" s="84"/>
      <c r="H12" s="84"/>
      <c r="I12" s="84"/>
      <c r="J12" s="84"/>
      <c r="K12" s="84"/>
      <c r="L12" s="84"/>
      <c r="M12" s="84"/>
      <c r="N12" s="84"/>
      <c r="O12" s="85"/>
      <c r="P12" s="86"/>
      <c r="Q12" s="87"/>
      <c r="R12" s="87"/>
    </row>
    <row r="13" spans="1:18" x14ac:dyDescent="0.25">
      <c r="A13" s="88" t="s">
        <v>74</v>
      </c>
      <c r="B13" s="75">
        <f>B10+B11+B12</f>
        <v>32734948.359999999</v>
      </c>
      <c r="C13" s="75">
        <f>C10+C11+C12</f>
        <v>4260162.9400000004</v>
      </c>
      <c r="D13" s="75">
        <f>D10+D11+D12</f>
        <v>36995111.299999997</v>
      </c>
      <c r="E13" s="89"/>
      <c r="F13" s="90"/>
      <c r="G13" s="91"/>
      <c r="H13" s="91"/>
      <c r="I13" s="91"/>
      <c r="J13" s="91"/>
      <c r="K13" s="91"/>
      <c r="L13" s="91"/>
      <c r="M13" s="91"/>
      <c r="N13" s="91"/>
      <c r="O13" s="92"/>
      <c r="P13" s="69">
        <f>SUM(P4:P11)</f>
        <v>0</v>
      </c>
      <c r="Q13" s="69">
        <f>SUM(Q4:Q11)</f>
        <v>0</v>
      </c>
      <c r="R13" s="69">
        <f>SUM(R4:R11)</f>
        <v>0</v>
      </c>
    </row>
    <row r="14" spans="1:18" x14ac:dyDescent="0.2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4"/>
    </row>
    <row r="15" spans="1:18" ht="31.5" customHeight="1" x14ac:dyDescent="0.25">
      <c r="A15" s="95" t="s">
        <v>75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</sheetData>
  <mergeCells count="25">
    <mergeCell ref="A15:R15"/>
    <mergeCell ref="L2:L3"/>
    <mergeCell ref="M2:M3"/>
    <mergeCell ref="P2:P3"/>
    <mergeCell ref="Q2:R2"/>
    <mergeCell ref="P4:P12"/>
    <mergeCell ref="Q4:Q12"/>
    <mergeCell ref="R4:R12"/>
    <mergeCell ref="F11:O13"/>
    <mergeCell ref="F2:F3"/>
    <mergeCell ref="G2:G3"/>
    <mergeCell ref="H2:H3"/>
    <mergeCell ref="I2:I3"/>
    <mergeCell ref="J2:J3"/>
    <mergeCell ref="K2:K3"/>
    <mergeCell ref="A1:A3"/>
    <mergeCell ref="B1:D1"/>
    <mergeCell ref="F1:M1"/>
    <mergeCell ref="N1:N3"/>
    <mergeCell ref="O1:O3"/>
    <mergeCell ref="P1:R1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"/>
  <sheetViews>
    <sheetView topLeftCell="D1" zoomScaleNormal="100" workbookViewId="0">
      <selection activeCell="D4" sqref="D4"/>
    </sheetView>
  </sheetViews>
  <sheetFormatPr defaultRowHeight="15" x14ac:dyDescent="0.25"/>
  <cols>
    <col min="1" max="1" width="19.7109375" customWidth="1"/>
    <col min="2" max="3" width="14.7109375" customWidth="1"/>
    <col min="4" max="4" width="18.85546875" customWidth="1"/>
    <col min="5" max="5" width="24.85546875" customWidth="1"/>
    <col min="6" max="6" width="27" customWidth="1"/>
    <col min="7" max="7" width="17.7109375" customWidth="1"/>
    <col min="8" max="8" width="19.28515625" customWidth="1"/>
    <col min="9" max="9" width="18.85546875" customWidth="1"/>
    <col min="10" max="15" width="18.28515625" customWidth="1"/>
  </cols>
  <sheetData>
    <row r="1" spans="1:15" ht="63" customHeight="1" x14ac:dyDescent="0.25">
      <c r="A1" s="45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5" customHeight="1" x14ac:dyDescent="0.25">
      <c r="A2" s="48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7</v>
      </c>
      <c r="I2" s="50" t="s">
        <v>8</v>
      </c>
      <c r="J2" s="46" t="s">
        <v>9</v>
      </c>
      <c r="K2" s="47"/>
      <c r="L2" s="46" t="s">
        <v>10</v>
      </c>
      <c r="M2" s="47"/>
      <c r="N2" s="46" t="s">
        <v>11</v>
      </c>
      <c r="O2" s="47"/>
    </row>
    <row r="3" spans="1:15" x14ac:dyDescent="0.25">
      <c r="A3" s="49"/>
      <c r="B3" s="49"/>
      <c r="C3" s="49"/>
      <c r="D3" s="49"/>
      <c r="E3" s="49"/>
      <c r="F3" s="49"/>
      <c r="G3" s="49"/>
      <c r="H3" s="49"/>
      <c r="I3" s="51"/>
      <c r="J3" s="4" t="s">
        <v>12</v>
      </c>
      <c r="K3" s="4" t="s">
        <v>13</v>
      </c>
      <c r="L3" s="4" t="s">
        <v>12</v>
      </c>
      <c r="M3" s="4" t="s">
        <v>13</v>
      </c>
      <c r="N3" s="4" t="s">
        <v>12</v>
      </c>
      <c r="O3" s="4" t="s">
        <v>13</v>
      </c>
    </row>
    <row r="4" spans="1:15" ht="60" x14ac:dyDescent="0.25">
      <c r="A4" s="5" t="s">
        <v>14</v>
      </c>
      <c r="B4" s="5" t="s">
        <v>15</v>
      </c>
      <c r="C4" s="5" t="s">
        <v>16</v>
      </c>
      <c r="D4" s="5" t="s">
        <v>17</v>
      </c>
      <c r="E4" s="23" t="s">
        <v>40</v>
      </c>
      <c r="F4" s="5" t="s">
        <v>18</v>
      </c>
      <c r="G4" s="3">
        <v>13000000</v>
      </c>
      <c r="H4" s="3">
        <v>6184948.3600000003</v>
      </c>
      <c r="I4" s="3">
        <f>G4-H4</f>
        <v>6815051.6399999997</v>
      </c>
      <c r="J4" s="26" t="s">
        <v>20</v>
      </c>
      <c r="K4" s="26" t="s">
        <v>21</v>
      </c>
      <c r="L4" s="32" t="s">
        <v>41</v>
      </c>
      <c r="M4" s="28" t="s">
        <v>22</v>
      </c>
      <c r="N4" s="28" t="s">
        <v>32</v>
      </c>
      <c r="O4" s="32" t="s">
        <v>43</v>
      </c>
    </row>
    <row r="5" spans="1:15" ht="75" x14ac:dyDescent="0.25">
      <c r="A5" s="5" t="s">
        <v>23</v>
      </c>
      <c r="B5" s="5" t="s">
        <v>15</v>
      </c>
      <c r="C5" s="5" t="s">
        <v>16</v>
      </c>
      <c r="D5" s="5" t="s">
        <v>24</v>
      </c>
      <c r="E5" s="23" t="s">
        <v>39</v>
      </c>
      <c r="F5" s="5" t="s">
        <v>25</v>
      </c>
      <c r="G5" s="3">
        <v>20550000</v>
      </c>
      <c r="H5" s="3">
        <v>20550000</v>
      </c>
      <c r="I5" s="3">
        <v>0</v>
      </c>
      <c r="J5" s="26" t="s">
        <v>19</v>
      </c>
      <c r="K5" s="27" t="s">
        <v>19</v>
      </c>
      <c r="L5" s="27" t="s">
        <v>20</v>
      </c>
      <c r="M5" s="26" t="s">
        <v>22</v>
      </c>
      <c r="N5" s="27" t="s">
        <v>32</v>
      </c>
      <c r="O5" s="26" t="s">
        <v>33</v>
      </c>
    </row>
    <row r="6" spans="1:15" ht="75" x14ac:dyDescent="0.25">
      <c r="A6" s="5" t="s">
        <v>26</v>
      </c>
      <c r="B6" s="5" t="s">
        <v>15</v>
      </c>
      <c r="C6" s="5" t="s">
        <v>27</v>
      </c>
      <c r="D6" s="5" t="s">
        <v>28</v>
      </c>
      <c r="E6" s="23" t="s">
        <v>38</v>
      </c>
      <c r="F6" s="5" t="s">
        <v>29</v>
      </c>
      <c r="G6" s="3">
        <v>6000000</v>
      </c>
      <c r="H6" s="3">
        <v>6000000</v>
      </c>
      <c r="I6" s="3">
        <v>0</v>
      </c>
      <c r="J6" s="28" t="s">
        <v>20</v>
      </c>
      <c r="K6" s="28" t="s">
        <v>41</v>
      </c>
      <c r="L6" s="28" t="s">
        <v>41</v>
      </c>
      <c r="M6" s="28" t="s">
        <v>22</v>
      </c>
      <c r="N6" s="28" t="s">
        <v>32</v>
      </c>
      <c r="O6" s="32" t="s">
        <v>42</v>
      </c>
    </row>
    <row r="8" spans="1:15" ht="15.75" x14ac:dyDescent="0.25">
      <c r="F8" s="20" t="s">
        <v>31</v>
      </c>
      <c r="G8" s="21">
        <f>SUM(G4:G7)</f>
        <v>39550000</v>
      </c>
      <c r="H8" s="21">
        <f>SUM(H4:H7)</f>
        <v>32734948.359999999</v>
      </c>
      <c r="I8" s="21">
        <f>SUM(I4:I7)</f>
        <v>6815051.6399999997</v>
      </c>
    </row>
    <row r="9" spans="1:15" x14ac:dyDescent="0.25">
      <c r="J9" s="25"/>
    </row>
    <row r="12" spans="1:15" x14ac:dyDescent="0.25">
      <c r="J12" s="24"/>
      <c r="K12" s="24"/>
      <c r="M12" s="24"/>
    </row>
  </sheetData>
  <mergeCells count="13">
    <mergeCell ref="A1:O1"/>
    <mergeCell ref="N2:O2"/>
    <mergeCell ref="G2:G3"/>
    <mergeCell ref="H2:H3"/>
    <mergeCell ref="I2:I3"/>
    <mergeCell ref="J2:K2"/>
    <mergeCell ref="L2:M2"/>
    <mergeCell ref="F2:F3"/>
    <mergeCell ref="A2:A3"/>
    <mergeCell ref="B2:B3"/>
    <mergeCell ref="C2:C3"/>
    <mergeCell ref="D2:D3"/>
    <mergeCell ref="E2:E3"/>
  </mergeCells>
  <pageMargins left="0.43307086614173229" right="0.31496062992125984" top="0.74803149606299213" bottom="0.74803149606299213" header="0.31496062992125984" footer="0.31496062992125984"/>
  <pageSetup paperSize="9" scale="4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091B-2D77-4B6B-A031-5954176E25F2}">
  <dimension ref="A1:F7"/>
  <sheetViews>
    <sheetView workbookViewId="0">
      <selection activeCell="C20" sqref="C20"/>
    </sheetView>
  </sheetViews>
  <sheetFormatPr defaultRowHeight="15" x14ac:dyDescent="0.25"/>
  <cols>
    <col min="1" max="1" width="34.7109375" style="24" customWidth="1"/>
    <col min="2" max="2" width="24.85546875" style="24" customWidth="1"/>
    <col min="3" max="3" width="22" style="24" customWidth="1"/>
    <col min="4" max="4" width="33.5703125" style="24" customWidth="1"/>
    <col min="5" max="5" width="27.7109375" style="24" customWidth="1"/>
    <col min="6" max="6" width="19" style="24" customWidth="1"/>
    <col min="7" max="16384" width="9.140625" style="24"/>
  </cols>
  <sheetData>
    <row r="1" spans="1:6" ht="18.75" x14ac:dyDescent="0.25">
      <c r="A1" s="96" t="s">
        <v>76</v>
      </c>
      <c r="B1" s="97"/>
      <c r="C1" s="97"/>
      <c r="D1" s="97"/>
      <c r="E1" s="97"/>
    </row>
    <row r="2" spans="1:6" ht="60" x14ac:dyDescent="0.25">
      <c r="A2" s="30" t="s">
        <v>77</v>
      </c>
      <c r="B2" s="30" t="s">
        <v>78</v>
      </c>
      <c r="C2" s="30" t="s">
        <v>79</v>
      </c>
      <c r="D2" s="30" t="s">
        <v>80</v>
      </c>
      <c r="E2" s="30" t="s">
        <v>81</v>
      </c>
      <c r="F2" s="31" t="s">
        <v>82</v>
      </c>
    </row>
    <row r="3" spans="1:6" ht="45" x14ac:dyDescent="0.25">
      <c r="A3" s="98" t="s">
        <v>83</v>
      </c>
      <c r="B3" s="99" t="s">
        <v>84</v>
      </c>
      <c r="C3" s="19" t="s">
        <v>85</v>
      </c>
      <c r="D3" s="99" t="s">
        <v>86</v>
      </c>
      <c r="E3" s="100">
        <v>950000</v>
      </c>
      <c r="F3" s="100">
        <v>950000</v>
      </c>
    </row>
    <row r="4" spans="1:6" ht="75" x14ac:dyDescent="0.25">
      <c r="A4" s="98" t="s">
        <v>87</v>
      </c>
      <c r="B4" s="99" t="s">
        <v>88</v>
      </c>
      <c r="C4" s="19" t="s">
        <v>89</v>
      </c>
      <c r="D4" s="99" t="s">
        <v>90</v>
      </c>
      <c r="E4" s="100">
        <f>2560162.94+389375.1</f>
        <v>2949538.04</v>
      </c>
      <c r="F4" s="100">
        <v>2560162.94</v>
      </c>
    </row>
    <row r="5" spans="1:6" ht="45" x14ac:dyDescent="0.25">
      <c r="A5" s="98" t="s">
        <v>91</v>
      </c>
      <c r="B5" s="99" t="s">
        <v>92</v>
      </c>
      <c r="C5" s="19" t="s">
        <v>93</v>
      </c>
      <c r="D5" s="99" t="s">
        <v>94</v>
      </c>
      <c r="E5" s="100">
        <f>750000-389375.1</f>
        <v>360624.9</v>
      </c>
      <c r="F5" s="100">
        <v>750000</v>
      </c>
    </row>
    <row r="7" spans="1:6" ht="15.75" x14ac:dyDescent="0.25">
      <c r="D7" s="20" t="s">
        <v>31</v>
      </c>
      <c r="E7" s="101">
        <f>SUM(E3:E6)</f>
        <v>4260162.9400000004</v>
      </c>
      <c r="F7" s="101">
        <f>SUM(F3:F6)</f>
        <v>4260162.9399999995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"/>
  <sheetViews>
    <sheetView workbookViewId="0">
      <selection activeCell="A3" sqref="A3"/>
    </sheetView>
  </sheetViews>
  <sheetFormatPr defaultRowHeight="15" x14ac:dyDescent="0.25"/>
  <cols>
    <col min="1" max="1" width="32.85546875" customWidth="1"/>
    <col min="2" max="4" width="14.42578125" customWidth="1"/>
    <col min="5" max="5" width="15.7109375" bestFit="1" customWidth="1"/>
    <col min="6" max="9" width="14.42578125" customWidth="1"/>
    <col min="10" max="10" width="18" customWidth="1"/>
    <col min="11" max="11" width="16.140625" customWidth="1"/>
  </cols>
  <sheetData>
    <row r="1" spans="1:14" ht="49.5" customHeight="1" x14ac:dyDescent="0.25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24"/>
      <c r="L1" s="24"/>
      <c r="M1" s="24"/>
      <c r="N1" s="24"/>
    </row>
    <row r="2" spans="1:14" x14ac:dyDescent="0.25">
      <c r="A2" s="2"/>
      <c r="B2" s="2">
        <v>2024</v>
      </c>
      <c r="C2" s="2">
        <v>2025</v>
      </c>
      <c r="D2" s="2">
        <v>2026</v>
      </c>
      <c r="E2" s="2">
        <v>2027</v>
      </c>
      <c r="F2" s="1">
        <v>2028</v>
      </c>
      <c r="G2" s="2">
        <v>2029</v>
      </c>
      <c r="H2" s="2">
        <v>2030</v>
      </c>
      <c r="I2" s="2">
        <v>2031</v>
      </c>
      <c r="J2" s="2" t="s">
        <v>31</v>
      </c>
    </row>
    <row r="3" spans="1:14" x14ac:dyDescent="0.25">
      <c r="A3" s="19" t="s">
        <v>30</v>
      </c>
      <c r="B3" s="33">
        <v>65000</v>
      </c>
      <c r="C3" s="33">
        <v>707418.08000000007</v>
      </c>
      <c r="D3" s="33">
        <v>679102.08</v>
      </c>
      <c r="E3" s="33">
        <v>6137000</v>
      </c>
      <c r="F3" s="33">
        <v>7421000</v>
      </c>
      <c r="G3" s="33">
        <v>7794000</v>
      </c>
      <c r="H3" s="33">
        <v>5635428.2000000002</v>
      </c>
      <c r="I3" s="33">
        <v>4296000</v>
      </c>
      <c r="J3" s="34">
        <f>SUM(B3:I3)</f>
        <v>32734948.359999999</v>
      </c>
    </row>
    <row r="5" spans="1:14" x14ac:dyDescent="0.25">
      <c r="A5" s="25"/>
      <c r="J5" s="22"/>
    </row>
  </sheetData>
  <mergeCells count="1">
    <mergeCell ref="A1:J1"/>
  </mergeCells>
  <pageMargins left="0.6692913385826772" right="0.51181102362204722" top="0.9055118110236221" bottom="0.74803149606299213" header="0.31496062992125984" footer="0.31496062992125984"/>
  <pageSetup paperSize="9" scale="80" fitToHeight="0" orientation="landscape" horizontalDpi="1200" verticalDpi="1200" r:id="rId1"/>
  <headerFooter>
    <oddHeader xml:space="preserve">&amp;C&amp;"-,Grassetto"&amp;16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4"/>
  <sheetViews>
    <sheetView topLeftCell="F1" zoomScale="80" zoomScaleNormal="80" workbookViewId="0">
      <selection activeCell="F6" sqref="F6"/>
    </sheetView>
  </sheetViews>
  <sheetFormatPr defaultRowHeight="15" x14ac:dyDescent="0.25"/>
  <cols>
    <col min="1" max="1" width="19.28515625" customWidth="1"/>
    <col min="2" max="2" width="20.5703125" customWidth="1"/>
    <col min="3" max="3" width="18.7109375" customWidth="1"/>
    <col min="4" max="4" width="22.28515625" customWidth="1"/>
    <col min="5" max="5" width="17.85546875" customWidth="1"/>
    <col min="6" max="6" width="41.140625" style="17" customWidth="1"/>
    <col min="7" max="7" width="21.28515625" style="16" customWidth="1"/>
    <col min="8" max="8" width="26.28515625" style="17" customWidth="1"/>
    <col min="9" max="9" width="23.85546875" style="17" customWidth="1"/>
    <col min="10" max="10" width="21.85546875" style="18" customWidth="1"/>
    <col min="11" max="11" width="21.140625" style="18" customWidth="1"/>
    <col min="12" max="12" width="20.85546875" customWidth="1"/>
    <col min="13" max="13" width="21.140625" customWidth="1"/>
    <col min="14" max="14" width="20.7109375" customWidth="1"/>
    <col min="15" max="15" width="21.85546875" customWidth="1"/>
    <col min="16" max="16" width="23.28515625" customWidth="1"/>
    <col min="17" max="17" width="21.140625" customWidth="1"/>
  </cols>
  <sheetData>
    <row r="1" spans="1:17" ht="69" customHeight="1" x14ac:dyDescent="0.2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8" customFormat="1" ht="50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>
        <v>2024</v>
      </c>
      <c r="K2" s="7">
        <v>2025</v>
      </c>
      <c r="L2" s="7">
        <v>2026</v>
      </c>
      <c r="M2" s="7">
        <v>2027</v>
      </c>
      <c r="N2" s="7">
        <v>2028</v>
      </c>
      <c r="O2" s="7">
        <v>2029</v>
      </c>
      <c r="P2" s="7">
        <v>2030</v>
      </c>
      <c r="Q2" s="7">
        <v>2031</v>
      </c>
    </row>
    <row r="3" spans="1:17" ht="48" customHeight="1" x14ac:dyDescent="0.25">
      <c r="A3" s="35" t="s">
        <v>14</v>
      </c>
      <c r="B3" s="36" t="s">
        <v>15</v>
      </c>
      <c r="C3" s="36" t="s">
        <v>16</v>
      </c>
      <c r="D3" s="36" t="s">
        <v>17</v>
      </c>
      <c r="E3" s="26" t="s">
        <v>40</v>
      </c>
      <c r="F3" s="36" t="s">
        <v>18</v>
      </c>
      <c r="G3" s="37">
        <v>13000000</v>
      </c>
      <c r="H3" s="37">
        <v>6184948.3600000003</v>
      </c>
      <c r="I3" s="38">
        <f>G3-H3</f>
        <v>6815051.6399999997</v>
      </c>
      <c r="J3" s="29">
        <v>0</v>
      </c>
      <c r="K3" s="29">
        <v>0</v>
      </c>
      <c r="L3" s="29">
        <v>362948.36</v>
      </c>
      <c r="M3" s="39">
        <v>1537000</v>
      </c>
      <c r="N3" s="39">
        <v>2771000</v>
      </c>
      <c r="O3" s="39">
        <v>1514000</v>
      </c>
      <c r="P3" s="29">
        <v>0</v>
      </c>
      <c r="Q3" s="39">
        <v>0</v>
      </c>
    </row>
    <row r="4" spans="1:17" ht="48" customHeight="1" x14ac:dyDescent="0.25">
      <c r="A4" s="35" t="s">
        <v>23</v>
      </c>
      <c r="B4" s="36" t="s">
        <v>15</v>
      </c>
      <c r="C4" s="36" t="s">
        <v>16</v>
      </c>
      <c r="D4" s="36" t="s">
        <v>24</v>
      </c>
      <c r="E4" s="26" t="s">
        <v>39</v>
      </c>
      <c r="F4" s="36" t="s">
        <v>25</v>
      </c>
      <c r="G4" s="37">
        <v>20550000</v>
      </c>
      <c r="H4" s="37">
        <v>20550000</v>
      </c>
      <c r="I4" s="40">
        <v>0</v>
      </c>
      <c r="J4" s="29">
        <v>0</v>
      </c>
      <c r="K4" s="29">
        <v>557846.28</v>
      </c>
      <c r="L4" s="29">
        <v>316153.71999999997</v>
      </c>
      <c r="M4" s="29">
        <v>4000000</v>
      </c>
      <c r="N4" s="29">
        <v>3650000</v>
      </c>
      <c r="O4" s="29">
        <v>3880000</v>
      </c>
      <c r="P4" s="29">
        <v>3850000</v>
      </c>
      <c r="Q4" s="29">
        <v>4296000</v>
      </c>
    </row>
    <row r="5" spans="1:17" ht="48" customHeight="1" x14ac:dyDescent="0.25">
      <c r="A5" s="35" t="s">
        <v>26</v>
      </c>
      <c r="B5" s="36" t="s">
        <v>15</v>
      </c>
      <c r="C5" s="36" t="s">
        <v>27</v>
      </c>
      <c r="D5" s="36" t="s">
        <v>28</v>
      </c>
      <c r="E5" s="26" t="s">
        <v>38</v>
      </c>
      <c r="F5" s="36" t="s">
        <v>29</v>
      </c>
      <c r="G5" s="37">
        <v>6000000</v>
      </c>
      <c r="H5" s="37">
        <v>6000000</v>
      </c>
      <c r="I5" s="40">
        <v>0</v>
      </c>
      <c r="J5" s="29">
        <v>65000</v>
      </c>
      <c r="K5" s="29">
        <v>149571.79999999999</v>
      </c>
      <c r="L5" s="29">
        <v>0</v>
      </c>
      <c r="M5" s="29">
        <v>600000</v>
      </c>
      <c r="N5" s="29">
        <v>1000000</v>
      </c>
      <c r="O5" s="29">
        <v>2400000</v>
      </c>
      <c r="P5" s="29">
        <v>1785428.2</v>
      </c>
      <c r="Q5" s="29">
        <v>0</v>
      </c>
    </row>
    <row r="6" spans="1:17" ht="43.5" customHeight="1" x14ac:dyDescent="0.25">
      <c r="A6" s="41"/>
      <c r="B6" s="41"/>
      <c r="C6" s="41"/>
      <c r="D6" s="41"/>
      <c r="E6" s="41"/>
      <c r="F6" s="29" t="s">
        <v>34</v>
      </c>
      <c r="G6" s="42"/>
      <c r="H6" s="43">
        <f>SUM(H3:H5)</f>
        <v>32734948.359999999</v>
      </c>
      <c r="I6" s="44"/>
      <c r="J6" s="29">
        <f t="shared" ref="J6:Q6" si="0">SUM(J3:J5)</f>
        <v>65000</v>
      </c>
      <c r="K6" s="29">
        <f t="shared" si="0"/>
        <v>707418.08000000007</v>
      </c>
      <c r="L6" s="29">
        <f t="shared" si="0"/>
        <v>679102.08</v>
      </c>
      <c r="M6" s="29">
        <f t="shared" si="0"/>
        <v>6137000</v>
      </c>
      <c r="N6" s="29">
        <f t="shared" si="0"/>
        <v>7421000</v>
      </c>
      <c r="O6" s="29">
        <f t="shared" si="0"/>
        <v>7794000</v>
      </c>
      <c r="P6" s="29">
        <f t="shared" si="0"/>
        <v>5635428.2000000002</v>
      </c>
      <c r="Q6" s="29">
        <f t="shared" si="0"/>
        <v>4296000</v>
      </c>
    </row>
    <row r="7" spans="1:17" x14ac:dyDescent="0.25">
      <c r="F7" s="9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F8" s="9"/>
      <c r="G8" s="10"/>
      <c r="H8" s="11"/>
      <c r="I8" s="12"/>
      <c r="J8" s="12"/>
      <c r="K8" s="25"/>
      <c r="L8" s="12"/>
      <c r="M8" s="12"/>
      <c r="N8" s="12"/>
      <c r="O8" s="12"/>
      <c r="P8" s="12"/>
      <c r="Q8" s="12"/>
    </row>
    <row r="9" spans="1:17" x14ac:dyDescent="0.25">
      <c r="F9" s="9"/>
      <c r="G9" s="10"/>
      <c r="H9" s="11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5">
      <c r="F10" s="9"/>
      <c r="G10" s="10"/>
      <c r="H10" s="11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25">
      <c r="F11" s="9"/>
      <c r="G11" s="10"/>
      <c r="H11" s="11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5">
      <c r="F12" s="9"/>
      <c r="G12" s="10"/>
      <c r="H12" s="11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F13" s="9"/>
      <c r="G13" s="10"/>
      <c r="H13" s="11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F14" s="9"/>
      <c r="G14" s="10"/>
      <c r="H14" s="11"/>
      <c r="I14" s="12"/>
      <c r="J14" s="12"/>
      <c r="K14" s="12"/>
      <c r="L14" s="12"/>
      <c r="M14" s="12"/>
      <c r="N14" s="12"/>
      <c r="O14" s="12"/>
      <c r="P14" s="12"/>
      <c r="Q14" s="12"/>
    </row>
    <row r="15" spans="1:17" x14ac:dyDescent="0.25">
      <c r="F15" s="9"/>
      <c r="G15" s="10"/>
      <c r="H15" s="11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F16" s="9"/>
      <c r="G16" s="10"/>
      <c r="H16" s="11"/>
      <c r="I16" s="12"/>
      <c r="J16" s="12"/>
      <c r="K16" s="12"/>
      <c r="L16" s="12"/>
      <c r="M16" s="12"/>
      <c r="N16" s="12"/>
      <c r="O16" s="12"/>
      <c r="P16" s="12"/>
      <c r="Q16" s="12"/>
    </row>
    <row r="17" spans="6:17" x14ac:dyDescent="0.25">
      <c r="F17" s="9"/>
      <c r="G17" s="10"/>
      <c r="H17" s="11"/>
      <c r="I17" s="12"/>
      <c r="J17" s="12"/>
      <c r="K17" s="12"/>
      <c r="L17" s="12"/>
      <c r="M17" s="12"/>
      <c r="N17" s="12"/>
      <c r="O17" s="12"/>
      <c r="P17" s="12"/>
      <c r="Q17" s="12"/>
    </row>
    <row r="18" spans="6:17" x14ac:dyDescent="0.25">
      <c r="F18" s="9"/>
      <c r="G18" s="10"/>
      <c r="H18" s="11"/>
      <c r="I18" s="12"/>
      <c r="J18" s="12"/>
      <c r="K18" s="12"/>
      <c r="L18" s="12"/>
      <c r="M18" s="12"/>
      <c r="N18" s="12"/>
      <c r="O18" s="12"/>
      <c r="P18" s="12"/>
      <c r="Q18" s="12"/>
    </row>
    <row r="19" spans="6:17" x14ac:dyDescent="0.25">
      <c r="F19" s="9"/>
      <c r="G19" s="10"/>
      <c r="H19" s="11"/>
      <c r="I19" s="12"/>
      <c r="J19" s="12"/>
      <c r="K19" s="12"/>
      <c r="L19" s="12"/>
      <c r="M19" s="12"/>
      <c r="N19" s="12"/>
      <c r="O19" s="12"/>
      <c r="P19" s="12"/>
      <c r="Q19" s="12"/>
    </row>
    <row r="20" spans="6:17" x14ac:dyDescent="0.25">
      <c r="F20" s="9"/>
      <c r="G20" s="10"/>
      <c r="H20" s="11"/>
      <c r="I20" s="12"/>
      <c r="J20" s="12"/>
      <c r="K20" s="12"/>
      <c r="L20" s="12"/>
      <c r="M20" s="12"/>
      <c r="N20" s="12"/>
      <c r="O20" s="12"/>
      <c r="P20" s="12"/>
      <c r="Q20" s="12"/>
    </row>
    <row r="21" spans="6:17" x14ac:dyDescent="0.25">
      <c r="F21" s="9"/>
      <c r="G21" s="10"/>
      <c r="H21" s="11"/>
      <c r="I21" s="12"/>
      <c r="J21" s="12"/>
      <c r="K21" s="12"/>
      <c r="L21" s="12"/>
      <c r="M21" s="12"/>
      <c r="N21" s="12"/>
      <c r="O21" s="12"/>
      <c r="P21" s="12"/>
      <c r="Q21" s="12"/>
    </row>
    <row r="22" spans="6:17" x14ac:dyDescent="0.25">
      <c r="F22" s="9"/>
      <c r="G22" s="10"/>
      <c r="H22" s="11"/>
      <c r="I22" s="12"/>
      <c r="J22" s="12"/>
      <c r="K22" s="12"/>
      <c r="L22" s="12"/>
      <c r="M22" s="12"/>
      <c r="N22" s="12"/>
      <c r="O22" s="12"/>
      <c r="P22" s="12"/>
      <c r="Q22" s="12"/>
    </row>
    <row r="23" spans="6:17" x14ac:dyDescent="0.25">
      <c r="F23" s="9"/>
      <c r="G23" s="10"/>
      <c r="H23" s="11"/>
      <c r="I23" s="12"/>
      <c r="J23" s="12"/>
      <c r="K23" s="12"/>
      <c r="L23" s="12"/>
      <c r="M23" s="12"/>
      <c r="N23" s="12"/>
      <c r="O23" s="12"/>
      <c r="P23" s="12"/>
      <c r="Q23" s="12"/>
    </row>
    <row r="24" spans="6:17" x14ac:dyDescent="0.25">
      <c r="F24" s="9"/>
      <c r="G24" s="10"/>
      <c r="H24" s="11"/>
      <c r="I24" s="12"/>
      <c r="J24" s="12"/>
      <c r="K24" s="12"/>
      <c r="L24" s="12"/>
      <c r="M24" s="12"/>
      <c r="N24" s="12"/>
      <c r="O24" s="12"/>
      <c r="P24" s="12"/>
      <c r="Q24" s="12"/>
    </row>
    <row r="25" spans="6:17" x14ac:dyDescent="0.25">
      <c r="F25" s="9"/>
      <c r="G25" s="10"/>
      <c r="H25" s="11"/>
      <c r="I25" s="12"/>
      <c r="J25" s="12"/>
      <c r="K25" s="12"/>
      <c r="L25" s="12"/>
      <c r="M25" s="12"/>
      <c r="N25" s="12"/>
      <c r="O25" s="12"/>
      <c r="P25" s="12"/>
      <c r="Q25" s="12"/>
    </row>
    <row r="26" spans="6:17" x14ac:dyDescent="0.25">
      <c r="F26" s="9"/>
      <c r="G26" s="10"/>
      <c r="H26" s="11"/>
      <c r="I26" s="12"/>
      <c r="J26" s="12"/>
      <c r="K26" s="12"/>
      <c r="L26" s="12"/>
      <c r="M26" s="12"/>
      <c r="N26" s="12"/>
      <c r="O26" s="12"/>
      <c r="P26" s="12"/>
      <c r="Q26" s="12"/>
    </row>
    <row r="27" spans="6:17" x14ac:dyDescent="0.25">
      <c r="F27" s="9"/>
      <c r="G27" s="10"/>
      <c r="H27" s="11"/>
      <c r="I27" s="12"/>
      <c r="J27" s="12"/>
      <c r="K27" s="12"/>
      <c r="L27" s="12"/>
      <c r="M27" s="12"/>
      <c r="N27" s="12"/>
      <c r="O27" s="12"/>
      <c r="P27" s="12"/>
      <c r="Q27" s="12"/>
    </row>
    <row r="28" spans="6:17" x14ac:dyDescent="0.25">
      <c r="F28" s="9"/>
      <c r="G28" s="10"/>
      <c r="H28" s="11"/>
      <c r="I28" s="12"/>
      <c r="J28" s="12"/>
      <c r="K28" s="12"/>
      <c r="L28" s="12"/>
      <c r="M28" s="12"/>
      <c r="N28" s="12"/>
      <c r="O28" s="12"/>
      <c r="P28" s="12"/>
      <c r="Q28" s="12"/>
    </row>
    <row r="29" spans="6:17" x14ac:dyDescent="0.25">
      <c r="F29" s="9"/>
      <c r="G29" s="10"/>
      <c r="H29" s="11"/>
      <c r="I29" s="12"/>
      <c r="J29" s="12"/>
      <c r="K29" s="12"/>
      <c r="L29" s="12"/>
      <c r="M29" s="12"/>
      <c r="N29" s="12"/>
      <c r="O29" s="12"/>
      <c r="P29" s="12"/>
      <c r="Q29" s="12"/>
    </row>
    <row r="30" spans="6:17" x14ac:dyDescent="0.25">
      <c r="F30" s="9"/>
      <c r="G30" s="10"/>
      <c r="H30" s="11"/>
      <c r="I30" s="12"/>
      <c r="J30" s="12"/>
      <c r="K30" s="12"/>
      <c r="L30" s="12"/>
      <c r="M30" s="12"/>
      <c r="N30" s="12"/>
      <c r="O30" s="12"/>
      <c r="P30" s="12"/>
      <c r="Q30" s="12"/>
    </row>
    <row r="31" spans="6:17" x14ac:dyDescent="0.25">
      <c r="F31" s="9"/>
      <c r="G31" s="10"/>
      <c r="H31" s="11"/>
      <c r="I31" s="12"/>
      <c r="J31" s="12"/>
      <c r="K31" s="12"/>
      <c r="L31" s="12"/>
      <c r="M31" s="12"/>
      <c r="N31" s="12"/>
      <c r="O31" s="12"/>
      <c r="P31" s="12"/>
      <c r="Q31" s="12"/>
    </row>
    <row r="32" spans="6:17" x14ac:dyDescent="0.25">
      <c r="F32" s="9"/>
      <c r="G32" s="10"/>
      <c r="H32" s="11"/>
      <c r="I32" s="12"/>
      <c r="J32" s="12"/>
      <c r="K32" s="12"/>
      <c r="L32" s="12"/>
      <c r="M32" s="12"/>
      <c r="N32" s="12"/>
      <c r="O32" s="12"/>
      <c r="P32" s="12"/>
      <c r="Q32" s="12"/>
    </row>
    <row r="33" spans="6:17" x14ac:dyDescent="0.25">
      <c r="F33" s="9"/>
      <c r="G33" s="10"/>
      <c r="H33" s="11"/>
      <c r="I33" s="12"/>
      <c r="J33" s="12"/>
      <c r="K33" s="12"/>
      <c r="L33" s="12"/>
      <c r="M33" s="12"/>
      <c r="N33" s="12"/>
      <c r="O33" s="12"/>
      <c r="P33" s="12"/>
      <c r="Q33" s="12"/>
    </row>
    <row r="34" spans="6:17" x14ac:dyDescent="0.25">
      <c r="F34" s="9"/>
      <c r="G34" s="10"/>
      <c r="H34" s="11"/>
      <c r="I34" s="12"/>
      <c r="J34" s="12"/>
      <c r="K34" s="12"/>
      <c r="L34" s="12"/>
      <c r="M34" s="12"/>
      <c r="N34" s="12"/>
      <c r="O34" s="12"/>
      <c r="P34" s="12"/>
      <c r="Q34" s="12"/>
    </row>
    <row r="35" spans="6:17" x14ac:dyDescent="0.25">
      <c r="F35" s="9"/>
      <c r="G35" s="10"/>
      <c r="H35" s="11"/>
      <c r="I35" s="12"/>
      <c r="J35" s="12"/>
      <c r="K35" s="12"/>
      <c r="L35" s="12"/>
      <c r="M35" s="12"/>
      <c r="N35" s="12"/>
      <c r="O35" s="12"/>
      <c r="P35" s="12"/>
      <c r="Q35" s="12"/>
    </row>
    <row r="36" spans="6:17" x14ac:dyDescent="0.25">
      <c r="F36" s="9"/>
      <c r="G36" s="10"/>
      <c r="H36" s="11"/>
      <c r="I36" s="12"/>
      <c r="J36" s="12"/>
      <c r="K36" s="12"/>
      <c r="L36" s="12"/>
      <c r="M36" s="12"/>
      <c r="N36" s="12"/>
      <c r="O36" s="12"/>
      <c r="P36" s="12"/>
      <c r="Q36" s="12"/>
    </row>
    <row r="37" spans="6:17" x14ac:dyDescent="0.25">
      <c r="F37" s="9"/>
      <c r="G37" s="10"/>
      <c r="H37" s="11"/>
      <c r="I37" s="12"/>
      <c r="J37" s="12"/>
      <c r="K37" s="12"/>
      <c r="L37" s="12"/>
      <c r="M37" s="12"/>
      <c r="N37" s="12"/>
      <c r="O37" s="12"/>
      <c r="P37" s="12"/>
      <c r="Q37" s="12"/>
    </row>
    <row r="38" spans="6:17" x14ac:dyDescent="0.25">
      <c r="F38" s="9"/>
      <c r="G38" s="10"/>
      <c r="H38" s="11"/>
      <c r="I38" s="12"/>
      <c r="J38" s="12"/>
      <c r="K38" s="12"/>
      <c r="L38" s="12"/>
      <c r="M38" s="12"/>
      <c r="N38" s="12"/>
      <c r="O38" s="12"/>
      <c r="P38" s="12"/>
      <c r="Q38" s="12"/>
    </row>
    <row r="39" spans="6:17" x14ac:dyDescent="0.25">
      <c r="F39" s="9"/>
      <c r="G39" s="10"/>
      <c r="H39" s="11"/>
      <c r="I39" s="12"/>
      <c r="J39" s="12"/>
      <c r="K39" s="12"/>
      <c r="L39" s="12"/>
      <c r="M39" s="12"/>
      <c r="N39" s="12"/>
      <c r="O39" s="12"/>
      <c r="P39" s="12"/>
      <c r="Q39" s="12"/>
    </row>
    <row r="40" spans="6:17" s="8" customFormat="1" ht="15.75" x14ac:dyDescent="0.25">
      <c r="F40" s="9"/>
      <c r="G40" s="13"/>
      <c r="I40" s="12"/>
      <c r="J40" s="12"/>
      <c r="K40" s="12"/>
      <c r="L40" s="12"/>
      <c r="M40" s="12"/>
      <c r="N40" s="12"/>
      <c r="O40" s="12"/>
      <c r="P40" s="12"/>
      <c r="Q40" s="12"/>
    </row>
    <row r="41" spans="6:17" s="8" customFormat="1" ht="15.75" x14ac:dyDescent="0.25">
      <c r="F41" s="9"/>
      <c r="G41" s="13"/>
      <c r="I41" s="12"/>
      <c r="J41" s="12"/>
      <c r="K41" s="12"/>
      <c r="L41" s="12"/>
      <c r="M41" s="12"/>
      <c r="N41" s="12"/>
      <c r="O41" s="12"/>
      <c r="P41" s="12"/>
      <c r="Q41" s="12"/>
    </row>
    <row r="42" spans="6:17" s="8" customFormat="1" ht="15.75" x14ac:dyDescent="0.25">
      <c r="F42" s="9"/>
      <c r="G42" s="13"/>
      <c r="I42" s="12"/>
      <c r="J42" s="12"/>
      <c r="K42" s="12"/>
      <c r="L42" s="12"/>
      <c r="M42" s="12"/>
      <c r="N42" s="12"/>
      <c r="O42" s="12"/>
      <c r="P42" s="12"/>
      <c r="Q42" s="12"/>
    </row>
    <row r="43" spans="6:17" s="8" customFormat="1" ht="15.75" x14ac:dyDescent="0.25">
      <c r="F43" s="9"/>
      <c r="G43" s="13"/>
      <c r="I43" s="12"/>
      <c r="J43" s="12"/>
      <c r="K43" s="12"/>
      <c r="L43" s="12"/>
      <c r="M43" s="12"/>
      <c r="N43" s="12"/>
      <c r="O43" s="12"/>
      <c r="P43" s="12"/>
      <c r="Q43" s="12"/>
    </row>
    <row r="44" spans="6:17" s="8" customFormat="1" ht="15.75" x14ac:dyDescent="0.25">
      <c r="F44" s="9"/>
      <c r="G44" s="13"/>
      <c r="I44" s="12"/>
      <c r="J44" s="12"/>
      <c r="K44" s="12"/>
      <c r="L44" s="12"/>
      <c r="M44" s="12"/>
      <c r="N44" s="12"/>
      <c r="O44" s="12"/>
      <c r="P44" s="12"/>
      <c r="Q44" s="12"/>
    </row>
    <row r="45" spans="6:17" s="8" customFormat="1" ht="15.75" x14ac:dyDescent="0.25">
      <c r="F45" s="9"/>
      <c r="G45" s="13"/>
      <c r="I45" s="12"/>
      <c r="J45" s="12"/>
      <c r="K45" s="12"/>
      <c r="L45" s="12"/>
      <c r="M45" s="12"/>
      <c r="N45" s="12"/>
      <c r="O45" s="12"/>
      <c r="P45" s="12"/>
      <c r="Q45" s="12"/>
    </row>
    <row r="46" spans="6:17" s="8" customFormat="1" ht="15.75" x14ac:dyDescent="0.25">
      <c r="F46" s="9"/>
      <c r="G46" s="13"/>
      <c r="H46" s="11"/>
      <c r="I46" s="12"/>
      <c r="J46" s="12"/>
      <c r="K46" s="12"/>
      <c r="L46" s="12"/>
      <c r="M46" s="12"/>
      <c r="N46" s="12"/>
      <c r="O46" s="12"/>
      <c r="P46" s="12"/>
      <c r="Q46" s="12"/>
    </row>
    <row r="47" spans="6:17" s="8" customFormat="1" ht="15.75" x14ac:dyDescent="0.25">
      <c r="F47" s="9"/>
      <c r="G47" s="10"/>
      <c r="H47" s="11"/>
      <c r="I47" s="12"/>
      <c r="J47" s="12"/>
      <c r="K47" s="12"/>
      <c r="L47" s="12"/>
      <c r="M47" s="12"/>
      <c r="N47" s="12"/>
      <c r="O47" s="12"/>
      <c r="P47" s="12"/>
      <c r="Q47" s="12"/>
    </row>
    <row r="48" spans="6:17" s="8" customFormat="1" ht="15.75" x14ac:dyDescent="0.25">
      <c r="F48" s="9"/>
      <c r="G48" s="10"/>
      <c r="H48" s="11"/>
      <c r="I48" s="12"/>
      <c r="J48" s="12"/>
      <c r="K48" s="12"/>
      <c r="L48" s="12"/>
      <c r="M48" s="12"/>
      <c r="N48" s="12"/>
      <c r="O48" s="12"/>
      <c r="P48" s="12"/>
      <c r="Q48" s="12"/>
    </row>
    <row r="49" spans="6:17" s="8" customFormat="1" ht="15.75" x14ac:dyDescent="0.25">
      <c r="F49" s="9"/>
      <c r="G49" s="10"/>
      <c r="H49" s="11"/>
      <c r="I49" s="12"/>
      <c r="J49" s="12"/>
      <c r="K49" s="12"/>
      <c r="L49" s="12"/>
      <c r="M49" s="12"/>
      <c r="N49" s="12"/>
      <c r="O49" s="12"/>
      <c r="P49" s="12"/>
      <c r="Q49" s="12"/>
    </row>
    <row r="50" spans="6:17" s="8" customFormat="1" ht="15.75" x14ac:dyDescent="0.25">
      <c r="F50" s="9"/>
      <c r="G50" s="10"/>
      <c r="H50" s="11"/>
      <c r="I50" s="12"/>
      <c r="J50" s="12"/>
      <c r="K50" s="12"/>
      <c r="L50" s="12"/>
      <c r="M50" s="12"/>
      <c r="N50" s="12"/>
      <c r="O50" s="12"/>
      <c r="P50" s="12"/>
      <c r="Q50" s="12"/>
    </row>
    <row r="51" spans="6:17" s="8" customFormat="1" ht="15.75" x14ac:dyDescent="0.25">
      <c r="F51" s="14"/>
      <c r="G51" s="10"/>
      <c r="H51" s="11"/>
      <c r="I51" s="12"/>
      <c r="J51" s="12"/>
      <c r="K51" s="12"/>
      <c r="L51" s="12"/>
      <c r="M51" s="12"/>
      <c r="N51" s="12"/>
      <c r="O51" s="12"/>
      <c r="P51" s="12"/>
      <c r="Q51" s="12"/>
    </row>
    <row r="52" spans="6:17" s="8" customFormat="1" ht="15.75" x14ac:dyDescent="0.25">
      <c r="F52" s="9"/>
      <c r="G52" s="10"/>
      <c r="H52" s="11"/>
      <c r="I52" s="12"/>
      <c r="J52" s="12"/>
      <c r="K52" s="12"/>
      <c r="L52" s="12"/>
      <c r="M52" s="12"/>
      <c r="N52" s="12"/>
      <c r="O52" s="12"/>
      <c r="P52" s="12"/>
      <c r="Q52" s="12"/>
    </row>
    <row r="53" spans="6:17" s="8" customFormat="1" ht="15.75" x14ac:dyDescent="0.25">
      <c r="F53" s="9"/>
      <c r="G53" s="10"/>
      <c r="H53" s="11"/>
      <c r="I53" s="12"/>
      <c r="J53" s="12"/>
      <c r="K53" s="12"/>
      <c r="L53" s="12"/>
      <c r="M53" s="12"/>
      <c r="N53" s="12"/>
      <c r="O53" s="12"/>
      <c r="P53" s="12"/>
      <c r="Q53" s="12"/>
    </row>
    <row r="54" spans="6:17" s="8" customFormat="1" ht="15.75" x14ac:dyDescent="0.25">
      <c r="F54" s="9"/>
      <c r="G54" s="10"/>
      <c r="H54" s="11"/>
      <c r="I54" s="12"/>
      <c r="J54" s="12"/>
      <c r="K54" s="12"/>
      <c r="L54" s="12"/>
      <c r="M54" s="12"/>
      <c r="N54" s="12"/>
      <c r="O54" s="12"/>
      <c r="P54" s="12"/>
      <c r="Q54" s="12"/>
    </row>
    <row r="55" spans="6:17" s="8" customFormat="1" ht="15.75" x14ac:dyDescent="0.25">
      <c r="F55" s="9"/>
      <c r="G55" s="10"/>
      <c r="H55" s="11"/>
      <c r="I55" s="12"/>
      <c r="J55" s="12"/>
      <c r="K55" s="12"/>
      <c r="L55" s="12"/>
      <c r="M55" s="12"/>
      <c r="N55" s="12"/>
      <c r="O55" s="12"/>
      <c r="P55" s="12"/>
      <c r="Q55" s="12"/>
    </row>
    <row r="56" spans="6:17" s="8" customFormat="1" ht="15.75" x14ac:dyDescent="0.25">
      <c r="F56" s="9"/>
      <c r="G56" s="10"/>
      <c r="H56" s="11"/>
      <c r="I56" s="12"/>
      <c r="J56" s="12"/>
      <c r="K56" s="12"/>
      <c r="L56" s="12"/>
      <c r="M56" s="12"/>
      <c r="N56" s="12"/>
      <c r="O56" s="12"/>
      <c r="P56" s="12"/>
      <c r="Q56" s="12"/>
    </row>
    <row r="57" spans="6:17" s="8" customFormat="1" ht="15.75" x14ac:dyDescent="0.25">
      <c r="F57" s="9"/>
      <c r="G57" s="10"/>
      <c r="H57" s="11"/>
      <c r="I57" s="15"/>
      <c r="J57" s="12"/>
      <c r="K57" s="12"/>
      <c r="L57" s="12"/>
      <c r="M57" s="12"/>
      <c r="N57" s="12"/>
      <c r="O57" s="12"/>
      <c r="P57" s="12"/>
      <c r="Q57" s="12"/>
    </row>
    <row r="58" spans="6:17" s="8" customFormat="1" ht="15.75" x14ac:dyDescent="0.25">
      <c r="F58" s="9"/>
      <c r="G58" s="10"/>
      <c r="H58" s="11"/>
      <c r="I58" s="12"/>
      <c r="J58" s="12"/>
      <c r="K58" s="12"/>
      <c r="L58" s="12"/>
      <c r="M58" s="12"/>
      <c r="N58" s="12"/>
      <c r="O58" s="12"/>
      <c r="P58" s="12"/>
      <c r="Q58" s="12"/>
    </row>
    <row r="59" spans="6:17" s="8" customFormat="1" ht="15.75" x14ac:dyDescent="0.25">
      <c r="F59" s="9"/>
      <c r="G59" s="10"/>
      <c r="H59" s="11"/>
      <c r="I59" s="12"/>
      <c r="J59" s="12"/>
      <c r="K59" s="12"/>
      <c r="L59" s="12"/>
      <c r="M59" s="12"/>
      <c r="N59" s="12"/>
      <c r="O59" s="12"/>
      <c r="P59" s="12"/>
      <c r="Q59" s="12"/>
    </row>
    <row r="60" spans="6:17" s="8" customFormat="1" ht="15.75" x14ac:dyDescent="0.25">
      <c r="F60" s="9"/>
      <c r="G60" s="10"/>
      <c r="H60" s="11"/>
      <c r="I60" s="12"/>
      <c r="J60" s="12"/>
      <c r="K60" s="12"/>
      <c r="L60" s="12"/>
      <c r="M60" s="12"/>
      <c r="N60" s="12"/>
      <c r="O60" s="12"/>
      <c r="P60" s="12"/>
      <c r="Q60" s="12"/>
    </row>
    <row r="61" spans="6:17" s="8" customFormat="1" ht="15.75" x14ac:dyDescent="0.25">
      <c r="F61" s="9"/>
      <c r="G61" s="10"/>
      <c r="H61" s="11"/>
      <c r="I61" s="12"/>
      <c r="J61" s="12"/>
      <c r="K61" s="12"/>
      <c r="L61" s="12"/>
      <c r="M61" s="12"/>
      <c r="N61" s="12"/>
      <c r="O61" s="12"/>
      <c r="P61" s="12"/>
      <c r="Q61" s="12"/>
    </row>
    <row r="62" spans="6:17" s="8" customFormat="1" ht="15.75" x14ac:dyDescent="0.25">
      <c r="F62" s="9"/>
      <c r="G62" s="10"/>
      <c r="H62" s="11"/>
      <c r="I62" s="12"/>
      <c r="J62" s="12"/>
      <c r="K62" s="12"/>
      <c r="L62" s="12"/>
      <c r="M62" s="12"/>
      <c r="N62" s="12"/>
      <c r="O62" s="12"/>
      <c r="P62" s="12"/>
      <c r="Q62" s="12"/>
    </row>
    <row r="63" spans="6:17" s="8" customFormat="1" ht="15.75" x14ac:dyDescent="0.25">
      <c r="F63" s="9"/>
      <c r="G63" s="10"/>
      <c r="H63" s="11"/>
      <c r="I63" s="12"/>
      <c r="J63" s="12"/>
      <c r="K63" s="12"/>
      <c r="L63" s="12"/>
      <c r="M63" s="12"/>
      <c r="N63" s="12"/>
      <c r="O63" s="12"/>
      <c r="P63" s="12"/>
      <c r="Q63" s="12"/>
    </row>
    <row r="64" spans="6:17" s="8" customFormat="1" ht="15.75" x14ac:dyDescent="0.25">
      <c r="F64" s="9"/>
      <c r="G64" s="10"/>
      <c r="H64" s="11"/>
      <c r="I64" s="12"/>
      <c r="J64" s="12"/>
      <c r="K64" s="12"/>
      <c r="L64" s="12"/>
      <c r="M64" s="12"/>
      <c r="N64" s="12"/>
      <c r="O64" s="12"/>
      <c r="P64" s="12"/>
      <c r="Q64" s="12"/>
    </row>
    <row r="65" spans="6:17" s="8" customFormat="1" ht="15.75" x14ac:dyDescent="0.25">
      <c r="F65" s="9"/>
      <c r="G65" s="10"/>
      <c r="H65" s="11"/>
      <c r="I65" s="12"/>
      <c r="J65" s="12"/>
      <c r="K65" s="12"/>
      <c r="L65" s="12"/>
      <c r="M65" s="12"/>
      <c r="N65" s="12"/>
      <c r="O65" s="12"/>
      <c r="P65" s="12"/>
      <c r="Q65" s="12"/>
    </row>
    <row r="66" spans="6:17" s="8" customFormat="1" ht="15.75" x14ac:dyDescent="0.25">
      <c r="F66" s="9"/>
      <c r="G66" s="10"/>
      <c r="H66" s="11"/>
      <c r="I66" s="12"/>
      <c r="J66" s="12"/>
      <c r="K66" s="12"/>
      <c r="L66" s="12"/>
      <c r="M66" s="12"/>
      <c r="N66" s="12"/>
      <c r="O66" s="12"/>
      <c r="P66" s="12"/>
      <c r="Q66" s="12"/>
    </row>
    <row r="67" spans="6:17" s="8" customFormat="1" ht="15.75" x14ac:dyDescent="0.25">
      <c r="F67" s="14"/>
      <c r="G67" s="10"/>
      <c r="H67" s="11"/>
      <c r="I67" s="12"/>
      <c r="J67" s="12"/>
      <c r="K67" s="12"/>
      <c r="L67" s="12"/>
      <c r="M67" s="12"/>
      <c r="N67" s="12"/>
      <c r="O67" s="12"/>
      <c r="P67" s="12"/>
      <c r="Q67" s="12"/>
    </row>
    <row r="68" spans="6:17" s="8" customFormat="1" ht="15.75" x14ac:dyDescent="0.25">
      <c r="F68" s="9"/>
      <c r="G68" s="10"/>
      <c r="H68" s="11"/>
      <c r="I68" s="12"/>
      <c r="J68" s="12"/>
      <c r="K68" s="12"/>
      <c r="L68" s="12"/>
      <c r="M68" s="12"/>
      <c r="N68" s="12"/>
      <c r="O68" s="12"/>
      <c r="P68" s="12"/>
      <c r="Q68" s="12"/>
    </row>
    <row r="69" spans="6:17" s="8" customFormat="1" ht="15.75" x14ac:dyDescent="0.25">
      <c r="F69" s="9"/>
      <c r="G69" s="10"/>
      <c r="H69" s="11"/>
      <c r="I69" s="12"/>
      <c r="J69" s="12"/>
      <c r="K69" s="12"/>
      <c r="L69" s="12"/>
      <c r="M69" s="12"/>
      <c r="N69" s="12"/>
      <c r="O69" s="12"/>
      <c r="P69" s="12"/>
      <c r="Q69" s="12"/>
    </row>
    <row r="70" spans="6:17" s="8" customFormat="1" ht="15.75" x14ac:dyDescent="0.25">
      <c r="F70" s="9"/>
      <c r="G70" s="10"/>
      <c r="H70" s="11"/>
      <c r="I70" s="12"/>
      <c r="J70" s="12"/>
      <c r="K70" s="12"/>
      <c r="L70" s="12"/>
      <c r="M70" s="12"/>
      <c r="N70" s="12"/>
      <c r="O70" s="12"/>
      <c r="P70" s="12"/>
      <c r="Q70" s="12"/>
    </row>
    <row r="71" spans="6:17" s="8" customFormat="1" ht="15.75" x14ac:dyDescent="0.25">
      <c r="F71" s="9"/>
      <c r="G71" s="10"/>
      <c r="H71" s="11"/>
      <c r="I71" s="12"/>
      <c r="J71" s="12"/>
      <c r="K71" s="12"/>
      <c r="L71" s="12"/>
      <c r="M71" s="12"/>
      <c r="N71" s="12"/>
      <c r="O71" s="12"/>
      <c r="P71" s="12"/>
      <c r="Q71" s="12"/>
    </row>
    <row r="72" spans="6:17" s="8" customFormat="1" ht="15.75" x14ac:dyDescent="0.25">
      <c r="F72" s="9"/>
      <c r="G72" s="10"/>
      <c r="H72" s="11"/>
      <c r="I72" s="12"/>
      <c r="J72" s="12"/>
      <c r="K72" s="12"/>
      <c r="L72" s="12"/>
      <c r="M72" s="12"/>
      <c r="N72" s="12"/>
      <c r="O72" s="12"/>
      <c r="P72" s="12"/>
      <c r="Q72" s="12"/>
    </row>
    <row r="73" spans="6:17" s="8" customFormat="1" ht="15.75" x14ac:dyDescent="0.25">
      <c r="F73" s="9"/>
      <c r="G73" s="10"/>
      <c r="H73" s="11"/>
      <c r="I73" s="12"/>
      <c r="J73" s="12"/>
      <c r="K73" s="12"/>
      <c r="L73" s="12"/>
      <c r="M73" s="12"/>
      <c r="N73" s="12"/>
      <c r="O73" s="12"/>
      <c r="P73" s="12"/>
      <c r="Q73" s="12"/>
    </row>
    <row r="74" spans="6:17" s="8" customFormat="1" ht="15.75" x14ac:dyDescent="0.25">
      <c r="F74" s="9"/>
      <c r="G74" s="10"/>
      <c r="H74" s="11"/>
      <c r="I74" s="12"/>
      <c r="J74" s="12"/>
      <c r="K74" s="12"/>
      <c r="L74" s="12"/>
      <c r="M74" s="12"/>
      <c r="N74" s="12"/>
      <c r="O74" s="12"/>
      <c r="P74" s="12"/>
      <c r="Q74" s="12"/>
    </row>
  </sheetData>
  <mergeCells count="1">
    <mergeCell ref="A1:Q1"/>
  </mergeCells>
  <pageMargins left="0.31496062992125984" right="0.23622047244094491" top="0.74803149606299213" bottom="0.74803149606299213" header="0.31496062992125984" footer="0.31496062992125984"/>
  <pageSetup paperSize="9"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Tabella articolo 3</vt:lpstr>
      <vt:lpstr>Allegato A1_elenco intervent</vt:lpstr>
      <vt:lpstr>Allegato A2_Elenco interventi</vt:lpstr>
      <vt:lpstr>Allegato B1_Piano fin. accordo</vt:lpstr>
      <vt:lpstr>Allegato B2_Piano fin interv</vt:lpstr>
      <vt:lpstr>'Allegato B2_Piano fin interv'!Area_stampa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</dc:creator>
  <cp:lastModifiedBy>Giuseppe Ciriaco CAIRO</cp:lastModifiedBy>
  <cp:lastPrinted>2024-12-13T12:58:59Z</cp:lastPrinted>
  <dcterms:created xsi:type="dcterms:W3CDTF">2023-09-05T16:06:19Z</dcterms:created>
  <dcterms:modified xsi:type="dcterms:W3CDTF">2026-05-21T13:17:46Z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2024-12-16T11:13:03Z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91039447-cc22-4acf-a7c1-8bac0c28ca3f</vt:lpwstr>
  </property>
  <property fmtid="{D5CDD505-2E9C-101B-9397-08002B2CF9AE}" pid="8" name="MSIP_Label_5097a60d-5525-435b-8989-8eb48ac0c8cd_ContentBits">
    <vt:lpwstr>0</vt:lpwstr>
  </property>
</Properties>
</file>