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governoit-my.sharepoint.com/personal/c_chiliberti_governo_it/Documents/Desktop/DANIELA/REGIONI/Sicilia/ACCORDO/2025_08_26 integrazione nota 10_7/chiusura cotiv/"/>
    </mc:Choice>
  </mc:AlternateContent>
  <xr:revisionPtr revIDLastSave="17" documentId="11_0C928078B27F7D6E1B475BF01CD44E3D7A775FC7" xr6:coauthVersionLast="47" xr6:coauthVersionMax="47" xr10:uidLastSave="{0B67424C-FB9D-4395-930A-92CB8E3A57B9}"/>
  <bookViews>
    <workbookView xWindow="28680" yWindow="-120" windowWidth="29040" windowHeight="15720" activeTab="1" xr2:uid="{00000000-000D-0000-FFFF-FFFF00000000}"/>
  </bookViews>
  <sheets>
    <sheet name="Tabella articolo 3" sheetId="14" r:id="rId1"/>
    <sheet name="Allegato A1" sheetId="18" r:id="rId2"/>
    <sheet name="Allegato A2" sheetId="3" r:id="rId3"/>
    <sheet name="Allegato B1" sheetId="17" r:id="rId4"/>
    <sheet name="Allegato B2" sheetId="16" r:id="rId5"/>
  </sheets>
  <definedNames>
    <definedName name="_FilterDatabase_1">'Allegato A2'!$A$2:$F$76</definedName>
    <definedName name="_FilterDatabase_2" localSheetId="1">#REF!</definedName>
    <definedName name="_FilterDatabase_2">#REF!</definedName>
    <definedName name="_xlnm._FilterDatabase" localSheetId="1">'Allegato A1'!$A$2:$R$538</definedName>
    <definedName name="_xlnm._FilterDatabase" localSheetId="4" hidden="1">'Allegato B2'!#REF!</definedName>
    <definedName name="_xlnm._FilterDatabase">#REF!</definedName>
    <definedName name="_xlnm.Print_Area" localSheetId="2">'Allegato A2'!$A$1:$F$78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9" i="16" l="1"/>
  <c r="K539" i="16"/>
  <c r="H11" i="16"/>
  <c r="I540" i="18"/>
  <c r="H540" i="18"/>
  <c r="G540" i="18" l="1"/>
  <c r="Q539" i="16"/>
  <c r="P539" i="16"/>
  <c r="O539" i="16"/>
  <c r="N539" i="16"/>
  <c r="M539" i="16"/>
  <c r="J539" i="16"/>
  <c r="I539" i="16"/>
  <c r="G539" i="16"/>
  <c r="C16" i="14" l="1"/>
  <c r="B16" i="14"/>
  <c r="D15" i="14"/>
  <c r="D16" i="14" s="1"/>
  <c r="G14" i="14"/>
  <c r="F13" i="14"/>
  <c r="F12" i="14"/>
  <c r="F11" i="14"/>
  <c r="F10" i="14"/>
  <c r="E9" i="14"/>
  <c r="F9" i="14" s="1"/>
  <c r="E8" i="14"/>
  <c r="F8" i="14" s="1"/>
  <c r="E7" i="14"/>
  <c r="F7" i="14" s="1"/>
  <c r="F6" i="14"/>
  <c r="F5" i="14"/>
  <c r="F4" i="14"/>
  <c r="E14" i="14" l="1"/>
  <c r="F14" i="14"/>
  <c r="E78" i="3" l="1"/>
  <c r="H539" i="16" l="1"/>
  <c r="R539" i="16"/>
</calcChain>
</file>

<file path=xl/sharedStrings.xml><?xml version="1.0" encoding="utf-8"?>
<sst xmlns="http://schemas.openxmlformats.org/spreadsheetml/2006/main" count="9479" uniqueCount="2074">
  <si>
    <t>AMBITI DI INTERVENTO</t>
  </si>
  <si>
    <t>Assegnazione FSC 21-27</t>
  </si>
  <si>
    <t xml:space="preserve">Co-finanziamento nuovi interventi
</t>
  </si>
  <si>
    <t>Ammontare complessivo investimenti</t>
  </si>
  <si>
    <t>Numero interventi/linee di azione</t>
  </si>
  <si>
    <t>Risorse FSC
21-27
(ass. ordinaria)</t>
  </si>
  <si>
    <t>(1) Risorse FSC
21-27 (Anticipazione)</t>
  </si>
  <si>
    <t>Totale Assegnazione
FSC 21-27</t>
  </si>
  <si>
    <t>Totale Co-finanziamento con altre risorse</t>
  </si>
  <si>
    <t>Digitalizzazione</t>
  </si>
  <si>
    <t>Competitività imprese</t>
  </si>
  <si>
    <t>Energia</t>
  </si>
  <si>
    <t>Ambiente e risorse naturali</t>
  </si>
  <si>
    <t>Cultura</t>
  </si>
  <si>
    <t>Trasporti e mobilità</t>
  </si>
  <si>
    <t>Riqualificazione urbana</t>
  </si>
  <si>
    <t>Sociale e Salute</t>
  </si>
  <si>
    <t>Istruzione e formazione</t>
  </si>
  <si>
    <t>Capacità amministrativa</t>
  </si>
  <si>
    <t>Totale Ambiti di Intervento</t>
  </si>
  <si>
    <t>Cofinanziamento PR (ove applicabile)</t>
  </si>
  <si>
    <t>Totale Assegnazione FSC 21-27</t>
  </si>
  <si>
    <t>(1) Risorse già assegnate: anticipazioni disposte con delibere CIPESS; assegnate con provvedimenti di legge; ecc.  - Non comprende le risorse definanziate ex Delibera 16/2023 e riprogrammate nell'ambito dell'assegnazione ordinaria</t>
  </si>
  <si>
    <t>ID</t>
  </si>
  <si>
    <t>AMMINISTRAZIONE</t>
  </si>
  <si>
    <t>AREATEMATICA</t>
  </si>
  <si>
    <t>LINEA DI INTERVENTO</t>
  </si>
  <si>
    <t>CUP</t>
  </si>
  <si>
    <t>TITOLO</t>
  </si>
  <si>
    <t>COSTO TOTALE</t>
  </si>
  <si>
    <t>IMPORTO RICHIESTO FSC 21-27</t>
  </si>
  <si>
    <t>COFINANZIAMENTO CON ALTRE RISORSE</t>
  </si>
  <si>
    <t>PROGRAMM. PREVISIONE INIZIO</t>
  </si>
  <si>
    <t>PROGRAMM. PREVISIONE FINE</t>
  </si>
  <si>
    <t>PROGETT. PREVISIONE INIZIO</t>
  </si>
  <si>
    <t>PROGETT. PREVISIONE FINE</t>
  </si>
  <si>
    <t>ESECUZIONE PREVISIONE INIZIO</t>
  </si>
  <si>
    <t>ESECUZIONE PREVISIONE FINE</t>
  </si>
  <si>
    <t>DATA APERTURA AVVISO</t>
  </si>
  <si>
    <t>DATA CHIUSURA AVVISO</t>
  </si>
  <si>
    <t>DATA ATTIVAZIONE MISURA</t>
  </si>
  <si>
    <t>Regione Siciliana</t>
  </si>
  <si>
    <t>04.ENERGIA</t>
  </si>
  <si>
    <t>04.01 EFFICIENZA ENERGETICA</t>
  </si>
  <si>
    <t>LINEA DI AZIONE - EFFICIENZA ENERGETICA</t>
  </si>
  <si>
    <t>FSCRI_RI_3370</t>
  </si>
  <si>
    <t>UFFICIO DEL COMMISSARIO DI GOVERNO CONTRO IL DISSESTO IDROGEOLOGICO REGIONE SICILIANA</t>
  </si>
  <si>
    <t>12.CAPACITÀ AMMINISTRATIVA</t>
  </si>
  <si>
    <t>12.02 ASSISTENZA TECNICA</t>
  </si>
  <si>
    <t>B71J24000670001</t>
  </si>
  <si>
    <t>RAFFORZAMENTO DELLA CAPACITÀ ISTITUZIONALE (UCOM)</t>
  </si>
  <si>
    <t>2_SEMESTRE_2024</t>
  </si>
  <si>
    <t>2_SEMESTRE_2031</t>
  </si>
  <si>
    <t>FSCRI_RI_3744</t>
  </si>
  <si>
    <t>DIPARTIMENTO AMBIENTE</t>
  </si>
  <si>
    <t>05.AMBIENTE E RISORSE NATURALI</t>
  </si>
  <si>
    <t>05.01 RISCHI E ADATTAMENTO CLIMATICO</t>
  </si>
  <si>
    <t>G33I23000130001</t>
  </si>
  <si>
    <t>PROGETTO DI RIQUALIFICAZIONE DEL PATRIMONIO MEDIANTE L’ABBATTIMENTO DEL “LIDO CONCHIGLIA” SITO SUL L</t>
  </si>
  <si>
    <t>1_SEMESTRE_2025</t>
  </si>
  <si>
    <t>2_SEMESTRE_2025</t>
  </si>
  <si>
    <t>COMUNE DI PIAZZA ARMERINA</t>
  </si>
  <si>
    <t>10.SOCIALE E SALUTE</t>
  </si>
  <si>
    <t>10.03 SERVIZI SOCIO-ASSISTENZIALI</t>
  </si>
  <si>
    <t>I37D19000040002</t>
  </si>
  <si>
    <t>LAVORI DI MANUTANZIONE STRAORDINARIA, RISANAMENTO CONSERVATIVO ED EFFICIENTAMENTO ENERGETICO DELL'ASILO NIDO MIRIAM SCHILLACI</t>
  </si>
  <si>
    <t>COMUNE DI RAGUSA</t>
  </si>
  <si>
    <t>F24D24001140006</t>
  </si>
  <si>
    <t>LAVORI DI MANUTENZIONE STRAORDINARIA ED EFFICENTAMENTO ENERGETICO DELL'ASILO NIDO PATRO</t>
  </si>
  <si>
    <t>COMUNE DI RAMACCA</t>
  </si>
  <si>
    <t>F17D19000270006</t>
  </si>
  <si>
    <t>LAVORI DI SISTEMAZIONE ESTERNA, EFFICIANTAMENTO ENERGETICO E COMPLETAMENTO ASILO NIDO</t>
  </si>
  <si>
    <t>COMUNE DI PETROSINO</t>
  </si>
  <si>
    <t>E33C19000020002</t>
  </si>
  <si>
    <t>LAVORI DI ADEGUAMENTO, RIFUNZIONALIZZAZIONE, EFFICIENTAMENTO ENERGETICO E RISTRUTTURAZIONE DELL'ASILO NIDO FRANCA RAME</t>
  </si>
  <si>
    <t>COMUNE DI COMISO</t>
  </si>
  <si>
    <t>H59E19000250002</t>
  </si>
  <si>
    <t>Ristrutturazione, fornitura di attrezzatura e arredi dell’asilo nido di infanzia</t>
  </si>
  <si>
    <t>COMUNE DI RAVANUSA</t>
  </si>
  <si>
    <t>F76C18001320005</t>
  </si>
  <si>
    <t>Ristrutturazione ed efficientamento energetico dell'asilo nido comunale</t>
  </si>
  <si>
    <t>FSCRI_RI_3173</t>
  </si>
  <si>
    <t>COMUNE DI GIOIOSA MAREA (ME)</t>
  </si>
  <si>
    <t>10.01 STRUTTURE SOCIALI</t>
  </si>
  <si>
    <t>I72F22000630002</t>
  </si>
  <si>
    <t>COMPLETAMENTO DEL RECUPERO E AMPLIAMENTO DEL PALAZZO MUNICIPALE A GIOIOSA MAREA (ART. 53 DL 13/2023)</t>
  </si>
  <si>
    <t>1_SEMESTRE_2023</t>
  </si>
  <si>
    <t>2_SEMESTRE_2023</t>
  </si>
  <si>
    <t>1_SEMESTRE_2024</t>
  </si>
  <si>
    <t>FSCRI_RI_3176</t>
  </si>
  <si>
    <t>COMUNE DI MARINEO</t>
  </si>
  <si>
    <t>08.RIQUALIFICAZIONE URBANA</t>
  </si>
  <si>
    <t>08.01 EDILIZIA E SPAZI PUBBLICI</t>
  </si>
  <si>
    <t>G93D21001580002</t>
  </si>
  <si>
    <t>ABBATTIMENTO BARRIERE ARCHITETTONICHE NEL SANTUARIO MADONNA DELLA DAJNA-MARINEO (ART. 53 DL 13/2023)</t>
  </si>
  <si>
    <t>FSCRI_RI_3673</t>
  </si>
  <si>
    <t>COMUNE DI CAPRI LEONE</t>
  </si>
  <si>
    <t>07.TRASPORTI E MOBILITÀ</t>
  </si>
  <si>
    <t>07.01 TRASPORTO STRADALE</t>
  </si>
  <si>
    <t>D27H24000860006</t>
  </si>
  <si>
    <t>LAVORI DI RIFACIMENTO E MESSA IN SICUREZZA DELLA STRADA DI COLLEGAMENTO TRA LA SP.157  E LA SP.160</t>
  </si>
  <si>
    <t>FSCRI_RI_3784</t>
  </si>
  <si>
    <t>COMUNE DI MISILMERI</t>
  </si>
  <si>
    <t>J24E24000040006</t>
  </si>
  <si>
    <t>PROGETTO DI ALLARGAMENTO DELLA VIA PELLINGRA (INNESTO CON VIALE EUROPA)</t>
  </si>
  <si>
    <t>FSCRI_RI_3825</t>
  </si>
  <si>
    <t>LIBERO CONSORZIO COMUNALE DI CALTANISSETTA</t>
  </si>
  <si>
    <t>I87H21000720002</t>
  </si>
  <si>
    <t>MANUTENZIONE STRAORDINARIA DEL PIANO VIARIO E MESSA IN SICUREZZA DELLA S.P.8, TRATTI IN FRANA F1</t>
  </si>
  <si>
    <t>FSCRI_RI_3963</t>
  </si>
  <si>
    <t>COMUNE DI MESSINA</t>
  </si>
  <si>
    <t>06.CULTURA</t>
  </si>
  <si>
    <t>06.01 PATRIMONIO E PAESAGGIO</t>
  </si>
  <si>
    <t>F42I16000080001</t>
  </si>
  <si>
    <t>201 - PROGETTO DI RESTAURO RIFUNZIONALIZZAZIONE VALORIZZAZIONE TURISTICO CULTURALE DEL FORTE GONZAGA</t>
  </si>
  <si>
    <t>FSCRI_RI_3943</t>
  </si>
  <si>
    <t>COMUNE DI PALERMO</t>
  </si>
  <si>
    <t>05.02 RISORSE IDRICHE</t>
  </si>
  <si>
    <t>D95C05000260001</t>
  </si>
  <si>
    <t>LAVORI DI DISINQUINAMENTO DELLA FASCIA COSTIERA DALL’ACQUASANTA AL FIUME ORETO-ADDUZIONE DELLE ACQUE</t>
  </si>
  <si>
    <t>FSCRI_RI_4007</t>
  </si>
  <si>
    <t>COMUNE DI MONTEVAGO (AG)</t>
  </si>
  <si>
    <t>05.04 BONIFICHE</t>
  </si>
  <si>
    <t>RIQUALIFICAZIONE CHIESA E EX  POLIAMBULATORIO - BARACCOPOLI BERGAMO - COMUNE DI MONTEVAGO</t>
  </si>
  <si>
    <t>FSCRI_RI_4048</t>
  </si>
  <si>
    <t>COMUNE DI SANTA MARGHERITA DI BELICE</t>
  </si>
  <si>
    <t>D59D15001340006</t>
  </si>
  <si>
    <t>RIQUALIFICAZIONE AMBIENTALE DA FIBROCEMENTO AMIANTO</t>
  </si>
  <si>
    <t>FSCRI_RI_4051</t>
  </si>
  <si>
    <t>COMUNE DI ROCCAMENA</t>
  </si>
  <si>
    <t>J66J19000050006</t>
  </si>
  <si>
    <t>RIQUALIFICAZIONE AMBIENTALE PIAZZA SANT'ANTONIO</t>
  </si>
  <si>
    <t>FSCRI_RI_4053</t>
  </si>
  <si>
    <t>COMUNE DI SAMBUCA DI SICILIA</t>
  </si>
  <si>
    <t>PROGETTO DI BONIFICA AMBIENTALE DA CONTAMINAZIONE DA AMIANTO</t>
  </si>
  <si>
    <t>FSCRI_RI_3741</t>
  </si>
  <si>
    <t>COMMISSARIO DI GOVERNO COMMISSARIO DI GOVERNO PER IL CONTRASTO DEL DISSESTO IDROGEOLOGICO SICILIA</t>
  </si>
  <si>
    <t>H27H23001990009</t>
  </si>
  <si>
    <t>PANTELLERIA_MISE E CONSOLIDAMENTO DELLA STRADA COMUNALE DENOMINATA  VICOLO DELLE QUERCE</t>
  </si>
  <si>
    <t>FSCRI_RI_3567</t>
  </si>
  <si>
    <t>COMUNE DI SANTA CROCE CAMERINA (RG)</t>
  </si>
  <si>
    <t>D39D15002250006</t>
  </si>
  <si>
    <t>REALIZZAZIONE DELLE OPERE RELATIVE ALLA RICOSTRUZIONE DELLA SPIAGGIA DI CAUCANA – CASUZZE E PUNTA SE</t>
  </si>
  <si>
    <t>FSCRI_RI_3605</t>
  </si>
  <si>
    <t>Parco Archeologico e Paesaggistico della valle dei templi</t>
  </si>
  <si>
    <t>10-OLTRE IL DIGITALE: ECOSISTEMA PER LA FRUIZIONE VALORIZZAZIONE COMUNICAZIONE LUOGHI DELLA CULTURA</t>
  </si>
  <si>
    <t>1_SEMESTRE_2026</t>
  </si>
  <si>
    <t>FSCRI_RI_3378</t>
  </si>
  <si>
    <t>COMMISSARIO STRAORDINARIO UNICO DPCM 7 AGOSTO 2023</t>
  </si>
  <si>
    <t>D77H97000010006</t>
  </si>
  <si>
    <t>REALIZZAZIONE FOGNATURA VIA CRUILLAS CON ELIMINAZIONE SCARICHI DI LIQUAMI DEL CANALE MORTILLARO PALERMO</t>
  </si>
  <si>
    <t>FSCRI_RI_3331</t>
  </si>
  <si>
    <t>CONSORZIO DI BONIFICA 9 CATANIA</t>
  </si>
  <si>
    <t>G11D22000310007</t>
  </si>
  <si>
    <t>SCHEMA IRRIGUO GERBINI 2 II LOTTO STRALCIO A</t>
  </si>
  <si>
    <t>FSCRI_RI_3333</t>
  </si>
  <si>
    <t>CONSORZIO DI BONIFICA 1 TRAPANI</t>
  </si>
  <si>
    <t>B95B17000550007</t>
  </si>
  <si>
    <t>MANUT. STRAORDINARIA DELLA RETE IRRIGUA NELLA CONCA DEL F. DELIA AL. DALLA DIGA TRINITA–2 STRALCIO</t>
  </si>
  <si>
    <t>2_SEMESTRE_2026</t>
  </si>
  <si>
    <t>FSCRI_RI_3334</t>
  </si>
  <si>
    <t>CONSORZIO DI BONIFICA 1TRAPANI</t>
  </si>
  <si>
    <t>B96G21060460001</t>
  </si>
  <si>
    <t>RIEFFICIENTAMENTO DELL'ADDUZIONE E DISTRIBUZIONE DEL COMPRENSORIO IRRIGUO TRINITÀ SUL FIUME DELIA.</t>
  </si>
  <si>
    <t>FSCRI_RI_3335</t>
  </si>
  <si>
    <t>B14J17000060007</t>
  </si>
  <si>
    <t>AMMODERNAMENTO SISTEMI TELECOMANDO E TELECONTROLLO PER IL RISPARMIO IDRICO, PACECO I E II STRALCIO</t>
  </si>
  <si>
    <t>FSCRI_RI_3533</t>
  </si>
  <si>
    <t>Soprintendenza di Siracusa</t>
  </si>
  <si>
    <t xml:space="preserve">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t>
  </si>
  <si>
    <t>37 - CONSOLIDAMENTO E RESTAURO DEL TEMPIO DI APOLLO</t>
  </si>
  <si>
    <t>FSCRI_RI_3610</t>
  </si>
  <si>
    <t>Soprintendenza di Agrigento</t>
  </si>
  <si>
    <t>G69D24000120001</t>
  </si>
  <si>
    <t>199-CONOSCENZA RESTAURO E VALORIZZAZIONE DELLA CAPPELLA DEL CRISTO NERO DELLA CHIESA MADRE DI LICATA</t>
  </si>
  <si>
    <t>FSCRI_RI_3372</t>
  </si>
  <si>
    <t>I76G12000150006</t>
  </si>
  <si>
    <t>ADEGUAMENTO IMPIANTO DI DEPURAZIONE CONSORTILE IN LOCALITÀ ZAPPARDINO A SERVIZIO DEI COMUNI DI GIOIOSA MAREA</t>
  </si>
  <si>
    <t>FSCRI_RI_3819</t>
  </si>
  <si>
    <t>LIBERO CONSORZIO COMUNALE DI RAGUSA</t>
  </si>
  <si>
    <t>F75F22000430002</t>
  </si>
  <si>
    <t>INTERVENTI URGENTI PER LA MESSA IN SICUREZZA DELLA SP 49 ISPICA-PACHINO</t>
  </si>
  <si>
    <t>FSCRI_RI_3822</t>
  </si>
  <si>
    <t>I87H22002340003</t>
  </si>
  <si>
    <t>LAVORI DI MANUTENZIONE STRAORDINARIA E MESSA IN SICUREZZA DELLE SP 16 (TRATTI RIUNITI).</t>
  </si>
  <si>
    <t>FSCRI_RI_3826</t>
  </si>
  <si>
    <t>I97H22003380002</t>
  </si>
  <si>
    <t>OPERE DI SISTEMAZIONE DELLA SEDE VIARIA DELLA S.P.N.231 DI CALTANISSETTA DAL KM.2+000 AL KM.3+000.</t>
  </si>
  <si>
    <t>FSCRI_RI_3830</t>
  </si>
  <si>
    <t>COMUNE DI ACQUAVIVA PLATANI</t>
  </si>
  <si>
    <t>I67H24000450002</t>
  </si>
  <si>
    <t>MESSA IN SICUREZZA COLLEGAMENTO VIARIO TRA CENTRO URBANO E STAZIONE FERROVIARIA DI ACQUAVIVA PLATANI</t>
  </si>
  <si>
    <t>FSCRI_RI_3908</t>
  </si>
  <si>
    <t>COMUNE DI LAMPEDUSA E LINOSA</t>
  </si>
  <si>
    <t>H57H21007260002</t>
  </si>
  <si>
    <t>LAVORI DI MANUTENZIONE STRADE EXTRAURBANE DELL’ISOLA DI LINOSA</t>
  </si>
  <si>
    <t>FSCRI_RI_3957</t>
  </si>
  <si>
    <t>CITTA’ METROPOLITANA DI PALERMO</t>
  </si>
  <si>
    <t>D37H18002260002</t>
  </si>
  <si>
    <t>COLLEGAMENTO TRA SS 121 E SS 118 ATTRAVERSO LE STRADE PROVINCIALI 26 DI GODRANO E 140 DI MARINEO.</t>
  </si>
  <si>
    <t>FSCRI_RI_3959</t>
  </si>
  <si>
    <t>D37H24001820006</t>
  </si>
  <si>
    <t>STRADA PROVINCIALE N° 1 “DI MONTELEPRE”: BORGO NUOVO – MONTELEPRE - PARTINICO</t>
  </si>
  <si>
    <t>FSCRI_RI_3964</t>
  </si>
  <si>
    <t>D57H16001650001</t>
  </si>
  <si>
    <t>STRADA PROVINCIALE N° 34 “DI PORTELLA DELLA GINESTRA”: PIANA DEGLI ALBANESI — S.V. PALERMO-SCIACCA.</t>
  </si>
  <si>
    <t>FSCRI_RI_3965</t>
  </si>
  <si>
    <t>D37H16001690001</t>
  </si>
  <si>
    <t>S.P. N. 42 “DI TAGLIAVIA”. LAVORI DI MESSA IN SICUREZZA</t>
  </si>
  <si>
    <t>FSCRI_RI_3966</t>
  </si>
  <si>
    <t>D27H08000110003</t>
  </si>
  <si>
    <t>STRADA PROVINCIALE N° 95 “DI MONTEAPERTO”</t>
  </si>
  <si>
    <t>FSCRI_RI_3990</t>
  </si>
  <si>
    <t>COMUNE DI MALETTO (CT)</t>
  </si>
  <si>
    <t>D47H24001010001</t>
  </si>
  <si>
    <t>LAVORI DI MANUTENZIONE STRAORDINARIA DELLA VIABILITÀ COMUNALE EXTRAURBANA</t>
  </si>
  <si>
    <t>FSCRI_RI_3996</t>
  </si>
  <si>
    <t>COMUNE DI VALLEDOLMO</t>
  </si>
  <si>
    <t>F37H24001090008</t>
  </si>
  <si>
    <t>VALLEDOLMO.RICHIESTA FINANZIAMENTO MANUTENZIONE STRAORDINARIA STRADE ESTERNE COSTITUENTI VIA DI FUGA</t>
  </si>
  <si>
    <t>FSCRI_RI_4052</t>
  </si>
  <si>
    <t>FERROVIA CIRCUMETENEA</t>
  </si>
  <si>
    <t>07.02 TRASPORTO FERROVIARIO</t>
  </si>
  <si>
    <t>C91D17000020001</t>
  </si>
  <si>
    <t>METROPOLITANA DI CATANIA. TRATTA MISTERBIANCO-PATERNÒ. 2° LOTTO</t>
  </si>
  <si>
    <t>FSCRI_RI_3432</t>
  </si>
  <si>
    <t>Soprintendenza del mare</t>
  </si>
  <si>
    <t>G14H24000070001</t>
  </si>
  <si>
    <t>152 - IL PATRIMONIO RITROVATO: TUTELA, FRUIZIONE E VALORIZZAZIONE DEI RELITTI SOMMERSI SICILIANI</t>
  </si>
  <si>
    <t>FSCRI_RI_3433</t>
  </si>
  <si>
    <t>Soprintendenza di Palermo</t>
  </si>
  <si>
    <t xml:space="preserve">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t>
  </si>
  <si>
    <t>21 - MUSEO DEL TESORO DELL’ORDINE FRANCESCANO IN SICILIA</t>
  </si>
  <si>
    <t>FSCRI_RI_3438</t>
  </si>
  <si>
    <t>G79D24000130001</t>
  </si>
  <si>
    <t>170 - PATRIMONIO ARABO - NORMANNO : TUTELA E VALORIZZAZIONE DELL'USCIBENE</t>
  </si>
  <si>
    <t>FSCRI_RI_3443</t>
  </si>
  <si>
    <t xml:space="preserve">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t>
  </si>
  <si>
    <t>161 - RESTAURO E RIFUNZIONALIZZAZIONE DI VILLA RAFFO SISTEMAZIONE SPAZI ESTERNI E RESTAURO CAPPELLA</t>
  </si>
  <si>
    <t>FSCRI_RI_3444</t>
  </si>
  <si>
    <t>Palazzo Abatellis</t>
  </si>
  <si>
    <t>G79I24000450001</t>
  </si>
  <si>
    <t>177 - MIGLIORAMENTO DELLE CONDIZIONI DI CONSERVAZIONE E FRUIZIONE DELLE COLLEZIONI DI PAL. ABATELLIS</t>
  </si>
  <si>
    <t>FSCRI_RI_3446</t>
  </si>
  <si>
    <t>45 -RESTAURO, FRUIZIONE E VALORIZZAZIONE DELLA REAL CASINA CINESE IN PALERMO</t>
  </si>
  <si>
    <t>FSCRI_RI_3453</t>
  </si>
  <si>
    <t>G79D24000180001</t>
  </si>
  <si>
    <t>46 - CASINA CINESE PALERMO-RIQUALIFICAZIONE LOCALI PER I SERVIZI E GIARDINO</t>
  </si>
  <si>
    <t>FSCRI_RI_3456</t>
  </si>
  <si>
    <t xml:space="preserve">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t>
  </si>
  <si>
    <t>162 - ITINERARIO DEL DECÒ A PALERMO: CASA SAVONA</t>
  </si>
  <si>
    <t>FSCRI_RI_3459</t>
  </si>
  <si>
    <t>Soprintendenza di palermo</t>
  </si>
  <si>
    <t>G39D24000180001</t>
  </si>
  <si>
    <t>192 - RESTAURO DEL COLONNATO DEL CHIOSTRO DEL COMPLESSO MONUMENTALE DEI BENEDETTINI IN MONREALE</t>
  </si>
  <si>
    <t>FSCRI_RI_3461</t>
  </si>
  <si>
    <t>G39D24000190001</t>
  </si>
  <si>
    <t>193 - RESTAURO DEGLI APPARATI DECORATIVI DELLE NAVATE DEL DUOMO DI MONREALE</t>
  </si>
  <si>
    <t>FSCRI_RI_3464</t>
  </si>
  <si>
    <t>G89D24000040001</t>
  </si>
  <si>
    <t>194 - RESTAURO DEGLI APPARATI DECORATIVI INTERNI E RIQUALIFICAZIONE ESTERNA DEL DUOMO DI CEFALÙ</t>
  </si>
  <si>
    <t>FSCRI_RI_3465</t>
  </si>
  <si>
    <t>G72C16000170006</t>
  </si>
  <si>
    <t>108 - OPERE DI RIQUALIFICAZIONE PER LA VALORIZZAZIONE DELLE COLLEZIONI E AMPLIAMENTO DELL’OFFERTA CU</t>
  </si>
  <si>
    <t>FSCRI_RI_3466</t>
  </si>
  <si>
    <t>G79D24000110001</t>
  </si>
  <si>
    <t>163 - ITINERARIO UNESCO ARABO-NORMANNO - CATTEDRALE SANTA VARGINE MARIA ASSUNTA DI PALERMO</t>
  </si>
  <si>
    <t>FSCRI_RI_3468</t>
  </si>
  <si>
    <t>G79D24000140001</t>
  </si>
  <si>
    <t>164 - RESTAURO DEL TERZO PIANO DI PALAZZO AJUTAMICRISTO</t>
  </si>
  <si>
    <t>FSCRI_RI_3470</t>
  </si>
  <si>
    <t>G79D24000160001</t>
  </si>
  <si>
    <t>165 - ITINERARIO DEL LIBERTY IN SICILIA: VILLINO IDA BASILE - "CASA-MUSEO DI ERNESTO BASILE"</t>
  </si>
  <si>
    <t>FSCRI_RI_3471</t>
  </si>
  <si>
    <t>Parco Archeologico di Gela</t>
  </si>
  <si>
    <t>G28E22000180002</t>
  </si>
  <si>
    <t>43 - INTERVENTI DI MESSA IN SICUREZZA DEL SITO DELLE SOLFARE DI TRABIA TALLARITA, MANUTENZIONE</t>
  </si>
  <si>
    <t>FSCRI_RI_3473</t>
  </si>
  <si>
    <t>G79D24000190001</t>
  </si>
  <si>
    <t>166 -ITINERARIO DEL LIBERTY IN SICILIA: VILLINO FLORIO ALL'OLIVUZZA - "MUSEO DELLA BELLA EPOQUE"</t>
  </si>
  <si>
    <t>FSCRI_RI_3474</t>
  </si>
  <si>
    <t>159 - NUOVA PROSPETTIVA MUSEOGRAFICA DEL MUSEO “PIETRO” GRIFFO DI AGRIGENTO</t>
  </si>
  <si>
    <t>FSCRI_RI_3476</t>
  </si>
  <si>
    <t>G79D24000120001</t>
  </si>
  <si>
    <t>167 - IL MUSEO DI ARCHEOLOGIA INDUSTRIALE: I BAGNI COBIANCHI</t>
  </si>
  <si>
    <t>FSCRI_RI_3478</t>
  </si>
  <si>
    <t>G79D23004780001</t>
  </si>
  <si>
    <t>168 - PATRIMONIO ARABO - NORMANNO: LAVORI DI MUSEALIZZAZIONE DELLA CUBA</t>
  </si>
  <si>
    <t>FSCRI_RI_3482</t>
  </si>
  <si>
    <t>Soprintendenza di Ragusa</t>
  </si>
  <si>
    <t>G85F18000700002</t>
  </si>
  <si>
    <t>12 - MODICA (RG) - LAVORI DI RESTAURO E CONSOLIDAMENTO DELL’APPARATO DECORATIVO DEL DUOMO DI SAN GIO</t>
  </si>
  <si>
    <t>FSCRI_RI_3487</t>
  </si>
  <si>
    <t>Soprintendenza di Catania</t>
  </si>
  <si>
    <t xml:space="preserve">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t>
  </si>
  <si>
    <t>180 - INTERVENTO DI RESTAURO E RISANAMENTO CONSERVATIVO DEL TEATRO COMUNALE MAUGERI SITO IN PIAZZA G</t>
  </si>
  <si>
    <t>FSCRI_RI_3488</t>
  </si>
  <si>
    <t>G69D24000110006</t>
  </si>
  <si>
    <t>188 - INTERVENTO DI RECUPERO RIFUNZIONALE DELL'EX MANIFATTURA TABACCHI DI CATANIA</t>
  </si>
  <si>
    <t>FSCRI_RI_3537</t>
  </si>
  <si>
    <t>121 - COMPLETAMENTO DEI LAVORI DI RIQUALIFICAZIONE DELL’EX CINEMA TEATRO “CAPPELLO” DI AVOLA</t>
  </si>
  <si>
    <t>FSCRI_RI_3550</t>
  </si>
  <si>
    <t>G21E24000100006</t>
  </si>
  <si>
    <t>195 - LAVORI PER LA MUSEALIZZAZIONE, MUSEALIZZAZIONE DEL C.D. RELITTO DELLA COLONNE DI CAMARINA</t>
  </si>
  <si>
    <t>FSCRI_RI_3556</t>
  </si>
  <si>
    <t>Soprintendenza di Messina</t>
  </si>
  <si>
    <t xml:space="preserve">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t>
  </si>
  <si>
    <t>187 - PROGETTO DELLE OPERE DI RESTAURO, “CHIESA MADRE" PIRAINO</t>
  </si>
  <si>
    <t>FSCRI_RI_3591</t>
  </si>
  <si>
    <t>G38E22000420001</t>
  </si>
  <si>
    <t>59 - TUTELA E VALORIZZAZIONE DELLE MURA TIMOLEONTEE E DELLE STRUTTURE ARCAICHE, COMPLETAMENTO DEI PE</t>
  </si>
  <si>
    <t>FSCRI_RI_3595</t>
  </si>
  <si>
    <t xml:space="preserve">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t>
  </si>
  <si>
    <t>172 - MESSA IN SICUREZZA E RESTAURO DELLA CHIESA DI SAN PIETRO IN MOTTA D’AFFERMO</t>
  </si>
  <si>
    <t>FSCRI_RI_3598</t>
  </si>
  <si>
    <t xml:space="preserve">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t>
  </si>
  <si>
    <t>176 - “LAVORI DI MANUTENZIONE STRAORDINARIA  CHIESA MARIA SS. ARACOELI IN SAN MARCO D’ALUNZIO</t>
  </si>
  <si>
    <t>FSCRI_RI_3606</t>
  </si>
  <si>
    <t>Parco delle isole Eolie</t>
  </si>
  <si>
    <t>G65I24000120006</t>
  </si>
  <si>
    <t>143 - LAVORI PER LA MUSEALIZZAZIONE DEL RELITTO DI CAPISTELLO A LIPARI</t>
  </si>
  <si>
    <t>FSCRI_RI_4038</t>
  </si>
  <si>
    <t>G49D24000090001</t>
  </si>
  <si>
    <t>200 - RECUPERO E VALORIZZAZIONE DELLA TORRE DEL MARCHESE DI FINALE DI POLLINA</t>
  </si>
  <si>
    <t>FSCRI_RI_4056</t>
  </si>
  <si>
    <t>Comune di Catania (era: Città Metropolitana)</t>
  </si>
  <si>
    <t>D67B21000140006</t>
  </si>
  <si>
    <t>204 - LAVORI DI MANUTENZIONE DEI LOCALI DESTINATI A SEDE DELL'ARCHIVIO STORICO COMUNALE PRESSO LA SE</t>
  </si>
  <si>
    <t>FSCRI_RI_3165</t>
  </si>
  <si>
    <t>C17H13001850006</t>
  </si>
  <si>
    <t>ADEGUAMENTO ID IMPIANTO DI DEPURAZIONE CAPO D'ORLANDO</t>
  </si>
  <si>
    <t>FSCRI_RI_3374</t>
  </si>
  <si>
    <t>J96H19000040006</t>
  </si>
  <si>
    <t>COMPLETAMENTO  ED  ADEGUAMENTO  DEL  SISTEMA  FOGNARIO  DEPURATIVO  E  REALIZZAZIONE  NUOVO IMPIANTO DI NISCEMI</t>
  </si>
  <si>
    <t>FSCRI_RI_3379</t>
  </si>
  <si>
    <t>J26D11000030005</t>
  </si>
  <si>
    <t>MANUTENZIONE STRAORDINARIA IMPIANTI DI DEPURAZIONE COMUNALE E CONSORTILE DI C. LUSIA E ADEGUAMENTO RAGUSA</t>
  </si>
  <si>
    <t>FSCRI_RI_3382</t>
  </si>
  <si>
    <t>J46D11000160001</t>
  </si>
  <si>
    <t>ADEGUAMENTO IMPIANTO DEPURAZIONE A SERVIZIO DEI COMUNI DI SANT'AGATA MILITELLO ED ACQUEDOLCI</t>
  </si>
  <si>
    <t>FSCRI_RI_3386</t>
  </si>
  <si>
    <t>D38F08000080005</t>
  </si>
  <si>
    <t>ATTIVAZIONE E ADEGUAMENTO DEL SISTEMA FOGNARIO - DEPURATIVO A SERVIZIO DEL COMUNE DI SANTA FLAVIA</t>
  </si>
  <si>
    <t>FSCRI_RI_3387</t>
  </si>
  <si>
    <t>C13J05000030003</t>
  </si>
  <si>
    <t>ADEGUAMENTO ID IN CONTRADA ANNA MARIA NEL COMUNE DI VALDERICE E COMPLETAMENTO DELLA RETE FOGNARIA</t>
  </si>
  <si>
    <t>FSCRI_RI_4039</t>
  </si>
  <si>
    <t>REGIONE SICILIANA - DIPARTIMENTO COMANDO DEL CORPO FORESTALE</t>
  </si>
  <si>
    <t>05.05 NATURA E BIODIVERSITÀ</t>
  </si>
  <si>
    <t>G69I24000710001</t>
  </si>
  <si>
    <t>FORNITURA DI MEZZI ED ATTREZZATURE ANTINCENDIO - FUORISTRADA 4X4 PER TEMPESTIVA MOBILITA' DOS</t>
  </si>
  <si>
    <t>FSCRI_RI_4042</t>
  </si>
  <si>
    <t>G69I24000730001</t>
  </si>
  <si>
    <t>FORNITURA DI MEZZI ED ATTREZZATURE ANTINCENDIO - PICK UP 4X4 CABINA DOPPIA CON SERBATOIO DA 400 L</t>
  </si>
  <si>
    <t>FSCRI_RI_3967</t>
  </si>
  <si>
    <t>COMUNE SUTERA</t>
  </si>
  <si>
    <t>E73H20000290005</t>
  </si>
  <si>
    <t>INTERVENTI  NEI "PERCORSI INTERNI AI MEZZI DI SOCCORSO", UNICHE VIE DI FUGA DAL QUARTIERE RABATO E R</t>
  </si>
  <si>
    <t>FSCRI_RI_3273</t>
  </si>
  <si>
    <t>REGIONE SICILIANA  - DIPARTIMENTO REGIONALE TECNICO – UFFICIO DEL GENIO CIVILE DI SIRACUSA</t>
  </si>
  <si>
    <t>07.03 TRASPORTO MARITTIMO E LOGISTICA</t>
  </si>
  <si>
    <t>G35D21000010008</t>
  </si>
  <si>
    <t>INTERVENTI DI RIPRISTINO DELLA STRUTTURA DELLA DIGA FORANEA PORTO RIFUGIO DELLA BAIA DI S. PANAGIA</t>
  </si>
  <si>
    <t>FSCRI_RI_3330</t>
  </si>
  <si>
    <t>CONSORZIO DI BONIFICA 3 - AGRIGENTO</t>
  </si>
  <si>
    <t>G35H22000160001</t>
  </si>
  <si>
    <t>PROGETTO ESECUTIVO - INTERVENTI DI AMMODERNAMENTO DEGLI IMPIANTI DI SOLLEVAMENTO</t>
  </si>
  <si>
    <t>FSCRI_RI_3337</t>
  </si>
  <si>
    <t>CONSORZIO DI BONIFICA 8 RAGUSA</t>
  </si>
  <si>
    <t>FSCRI_RI_3339</t>
  </si>
  <si>
    <t>CONSORZIO DI BONIFICA 11 MESSINA</t>
  </si>
  <si>
    <t>J94E20005230002</t>
  </si>
  <si>
    <t>MIGLIORAMENTO E RAZIONALIZZAZIONE ADDUZIONE-DISTRIBUZIONE RETI IRRIGUE COMIZIALI IMPIANTO PIANA MOJO</t>
  </si>
  <si>
    <t>FSCRI_RI_3341</t>
  </si>
  <si>
    <t>G61D22000070003</t>
  </si>
  <si>
    <t>RIPRISTINO RAMI N- SE  SCHEMA  SX DITTAINO   CON  SISTEMI DI TLC - MISURA E SOST. CONDOTTE ESISTENTE</t>
  </si>
  <si>
    <t>FSCRI_RI_3342</t>
  </si>
  <si>
    <t>J51B12000450005</t>
  </si>
  <si>
    <t>PROGETTO PER LA RAZIONALIZZAZ. CANALIZZAZ. IRRIGUA FASCIA ETNEA “VALLE ALCANTARA”- 2° STRALCIO</t>
  </si>
  <si>
    <t>FSCRI_RI_3725</t>
  </si>
  <si>
    <t>SAC – SOCIETA’ AEROPORTO CATANIA</t>
  </si>
  <si>
    <t>07.04 TRASPORTO AEREO</t>
  </si>
  <si>
    <t>H57J23000030005</t>
  </si>
  <si>
    <t>INTERVENTI DI ADEGUAMENTO DEI SIGNS, DEGLI AVL E DEI MARKINGS DEL RACCORDO A.</t>
  </si>
  <si>
    <t>FSCRI_RI_3728</t>
  </si>
  <si>
    <t>COMUNE DI MUSSOMELI</t>
  </si>
  <si>
    <t>D87H24001010002</t>
  </si>
  <si>
    <t>MANUTENZIONE E MESSA IN SICUREZZA DELLE STRADE ZONA NORD E ZONA SUD DEL CENTRO ABITATO DI MUSSOMELI</t>
  </si>
  <si>
    <t>FSCRI_RI_3795</t>
  </si>
  <si>
    <t>COMUNE DI SOLARINO (SR)</t>
  </si>
  <si>
    <t>C41B22002220006</t>
  </si>
  <si>
    <t>REALIZZAZIONE DI VIABILITÀ E PARCHEGGIO IN PROSSIMITÀ DELLA SCUOLA “MADRE TERESA DI CALCUTTA"</t>
  </si>
  <si>
    <t>FSCRI_RI_3834</t>
  </si>
  <si>
    <t>AIRGEST S.P.A.</t>
  </si>
  <si>
    <t>E41D24000990005</t>
  </si>
  <si>
    <t>DOTAZIONE IMPIANTO 400 HZ STAND 305-306-307</t>
  </si>
  <si>
    <t>FSCRI_RI_3348</t>
  </si>
  <si>
    <t>G86F23000050006</t>
  </si>
  <si>
    <t>MENFI_OPERE DI RIPRISTINO DELLA SEZIONE IDRAULICA DEL TORRENTE FEMMINA MORTA</t>
  </si>
  <si>
    <t>FSCRI_RI_4047</t>
  </si>
  <si>
    <t>COMUNE DI MONTEVAGO</t>
  </si>
  <si>
    <t>C15I15000010002</t>
  </si>
  <si>
    <t>RIQUALIFICAZIONE VILLAGGI BERGAMO, TEMPO E TRIESTE</t>
  </si>
  <si>
    <t>FSCRI_RI_3353</t>
  </si>
  <si>
    <t>B68H24001210001</t>
  </si>
  <si>
    <t>SPERLINGA_LAVORI DI RIFUNZIONALIZZAZIONE DEL TORRENTE FIUMETTO</t>
  </si>
  <si>
    <t>FSCRI_RI_4049</t>
  </si>
  <si>
    <t>COMUNE DI SANTA NINFA</t>
  </si>
  <si>
    <t>J79D15001600001</t>
  </si>
  <si>
    <t>RIQUALIFICAZIONE DELL'AREA DELL'EX BARACCOPILI DI RAMPINZERI</t>
  </si>
  <si>
    <t>FSCRI_RI_4050</t>
  </si>
  <si>
    <t>COMUNE DI MENFI</t>
  </si>
  <si>
    <t>J86J15000620001</t>
  </si>
  <si>
    <t>SMALTIMENTO CUMULI INCONTROLLATI E BONIFICA SITI CON PRESENZA AMIANTO</t>
  </si>
  <si>
    <t>FSCRI_RI_3364</t>
  </si>
  <si>
    <t>D89G15001110001</t>
  </si>
  <si>
    <t>VALLELUNGA PRATAMENO_CONSOLIDAMENTO DELLA FRANA DI SCORRIMENTO A NORD DEL CENTRO ABITATO</t>
  </si>
  <si>
    <t>FSCRI_RI_3367</t>
  </si>
  <si>
    <t>J69D16001900001</t>
  </si>
  <si>
    <t>PORTOPALO CP_CONSOLIDAMENTO E MESSA IN SICUREZZA DELLA SEDE STRADALE NEL QUARTIERE CANALAZZO</t>
  </si>
  <si>
    <t>FSCRI_RI_3396</t>
  </si>
  <si>
    <t>G86F23000060006</t>
  </si>
  <si>
    <t>MARSALA_LAVORI DI PULIZIA DEL CANALE DI SCOLO E DELLE FASCE A RIDOSSO DI UN TRATTO DI FIUME SOSSIO</t>
  </si>
  <si>
    <t>FSCRI_RI_3411</t>
  </si>
  <si>
    <t>J29D16001490001</t>
  </si>
  <si>
    <t>RANDAZZO_CONSOLIDAMENTO E MISE DELL'INSEDIAMENTO ABITATIVO_TORRENTE ANNUNZIA</t>
  </si>
  <si>
    <t>FSCRI_RI_3495</t>
  </si>
  <si>
    <t>J19D16005150001</t>
  </si>
  <si>
    <t>ITALA_CONSOLIDAMENTO E REGIMENTAZIONE IDRAULICA</t>
  </si>
  <si>
    <t>FSCRI_RI_3508</t>
  </si>
  <si>
    <t xml:space="preserve"> COMMISSARIO DI GOVERNO COMMISSARIO DI GOVERNO PER IL CONTRASTO DEL DISSESTO IDROGEOLOGICO SICILIA</t>
  </si>
  <si>
    <t>B72B24000340001</t>
  </si>
  <si>
    <t>VALVERDE_VIA DI FUGA DA RELALIZZARE TRA LE VIE LEONRADO SCIASCIA E ALESSANDRO MANZONI</t>
  </si>
  <si>
    <t>FSCRI_RI_3682</t>
  </si>
  <si>
    <t>B28H24000790001</t>
  </si>
  <si>
    <t>MISTERBIANCO_LAVORI PER LA STABILIZZAZIONE DELLA RAMPA DI USCITA DALLA SS 121  PATERNÒ CATANIA</t>
  </si>
  <si>
    <t>FSCRI_RI_3857</t>
  </si>
  <si>
    <t>B28H24000780001</t>
  </si>
  <si>
    <t>ALCARA LI FUSI_LAVORI DI RICOSTRUZIONE MURO D’ARGINE IN SPONDA DX DEL TORRENTE ROSMARINO</t>
  </si>
  <si>
    <t>FSCRI_RI_3859</t>
  </si>
  <si>
    <t>D23H19001000009</t>
  </si>
  <si>
    <t>ALCARA LI FUSI_CONSOLIDAMENTO IN CONTRADA BELLIA E ZONE ADIACENTI A PROTEZIONE DEL CENTRO ABITATO</t>
  </si>
  <si>
    <t>FSCRI_RI_3860</t>
  </si>
  <si>
    <t>J39D16001750001</t>
  </si>
  <si>
    <t>ALI'_CONSOLIDAMENTO DELLA ZONA IN FRANA A MONTE DELL'EX CASA COMUNALE</t>
  </si>
  <si>
    <t>FSCRI_RI_3862</t>
  </si>
  <si>
    <t>J79D16001880001</t>
  </si>
  <si>
    <t>BASICO'_LAVORI DI CONSOLIDAMENTO</t>
  </si>
  <si>
    <t>FSCRI_RI_3868</t>
  </si>
  <si>
    <t>J69D16001960001</t>
  </si>
  <si>
    <t>CASTELL'UMBERTO_LAVORI DI CONSOLIDAMENTO</t>
  </si>
  <si>
    <t>FSCRI_RI_3869</t>
  </si>
  <si>
    <t>COMMISSARIO DI GOVERNO COMMISSARIO DI GOVERNO PER IL CONTRASTO DEL DISSESTO IDROGEOLOGICO  SICILIA</t>
  </si>
  <si>
    <t>C97B17000000001</t>
  </si>
  <si>
    <t>CIANCIANA_INTERVENTO MITIGAZIONE RISCHIO IDROGEOLOGICO</t>
  </si>
  <si>
    <t>FSCRI_RI_3870</t>
  </si>
  <si>
    <t>J39D16001680001</t>
  </si>
  <si>
    <t>CINISI_LAVORI DI MESSA IN SICUREZZA DELLA SCOGLIERA DI MAGAGGIARI</t>
  </si>
  <si>
    <t>FSCRI_RI_3871</t>
  </si>
  <si>
    <t>G78H23000860006</t>
  </si>
  <si>
    <t>ENNA_LAVORI DI STABILIZZAZIONE DELLA SPONDA  SINISTRA DEL TORRENTE SEGGIO</t>
  </si>
  <si>
    <t>FSCRI_RI_3872</t>
  </si>
  <si>
    <t>J59D16001850001</t>
  </si>
  <si>
    <t>GALLODORO_LAVORI DI CONSOLIDAMENTO E RIQUALIFICAZIONE AMBIENTALE</t>
  </si>
  <si>
    <t>FSCRI_RI_3874</t>
  </si>
  <si>
    <t>J69D16001940001</t>
  </si>
  <si>
    <t>FONDACHELLI FANTINA_LAVORI DI CONSOLIDAMENTO</t>
  </si>
  <si>
    <t>FSCRI_RI_3875</t>
  </si>
  <si>
    <t>G38H23000840006</t>
  </si>
  <si>
    <t>GELA_RIPRISTINO DELLA SEZIONE IDRAULICA DI TRATTI DEL TORRENTE RABBITO E DEL TORRENTE ROCCAZZELLI</t>
  </si>
  <si>
    <t>FSCRI_RI_3878</t>
  </si>
  <si>
    <t>B97H21005130002</t>
  </si>
  <si>
    <t>GUALTIERI SICAMINO'_LAVORI DI CONSOLIDAMENTO IN C.DA ACQUE BIANCHE</t>
  </si>
  <si>
    <t>FSCRI_RI_3879</t>
  </si>
  <si>
    <t>J89D16003240001</t>
  </si>
  <si>
    <t>LERCARA FRIDDI_LAVORI DI CONSOLIDAMENTO</t>
  </si>
  <si>
    <t>FSCRI_RI_3882</t>
  </si>
  <si>
    <t>J59D16001720001</t>
  </si>
  <si>
    <t>LIMINA_PROGETTO DI CONSOLIDAMENTO</t>
  </si>
  <si>
    <t>FSCRI_RI_3885</t>
  </si>
  <si>
    <t>J19D16005090001</t>
  </si>
  <si>
    <t>MANDANICI_CONSOLIDAMENTO A PROTEZIONE DEL CENTRO ABITATO QUARTIERE SPAFARO -S.GIORGIO</t>
  </si>
  <si>
    <t>FSCRI_RI_3887</t>
  </si>
  <si>
    <t>B88H24000770001</t>
  </si>
  <si>
    <t>MENFI_RIPRISTINO DELLA SEZIONE IDRAULICA E RICOSTRUZIONE DELLE SPONDE DEL T. MANDRAROSSA E VALLONE</t>
  </si>
  <si>
    <t>FSCRI_RI_3896</t>
  </si>
  <si>
    <t>G26F23000030006</t>
  </si>
  <si>
    <t>NARO_OPERE DI RIFUNZIONALIZZAZIONE IDRAULICA DI UN TRATTO DEL TORRENTE ROCCA DI MENDOLA</t>
  </si>
  <si>
    <t>FSCRI_RI_3902</t>
  </si>
  <si>
    <t>SICILIA COMMISSARIO DI GOVERNO COMMISSARIO DI GOVERNO PER IL CONTRASTO DEL DISSESTO IDROGEOLOGICO</t>
  </si>
  <si>
    <t>J89D16003190001</t>
  </si>
  <si>
    <t>REALMONTE_CONSOLIDAMENTO DELLA ZONA SUD-OVEST DEL C.A. VIA UDINE, NELL'AREA DELL'ASILO NIDO</t>
  </si>
  <si>
    <t>FSCRI_RI_3912</t>
  </si>
  <si>
    <t>G88H23000740006</t>
  </si>
  <si>
    <t>SCIACCA-RIPRISTINO DELLA  SEZIONE IDRAULICA  E  RICOSTRUZIONE DELLE SPONDE DEL TORRENTE SAN MARCO</t>
  </si>
  <si>
    <t>FSCRI_RI_3920</t>
  </si>
  <si>
    <t>G78H23000850006</t>
  </si>
  <si>
    <t>TROINA_LAVORI DI PULITURA DELL’ALVEO DEL FIUME SOTTO DI TROINA E FORMAZIONE DI GABBIONATE</t>
  </si>
  <si>
    <t>FSCRI_RI_3921</t>
  </si>
  <si>
    <t>J39D16001780001</t>
  </si>
  <si>
    <t>TUSA_LAVORI DI CONSOLIDAMENTO</t>
  </si>
  <si>
    <t>FSCRI_RI_3923</t>
  </si>
  <si>
    <t>I77B15000450005</t>
  </si>
  <si>
    <t>LONGI_CONSOLIDAMENTO A DIFESA DEL CENTRO ABITATO ZONA SOTTOSTANTE PIAZZA DEGLI EROI E VIA S. CROCE</t>
  </si>
  <si>
    <t>FSCRI_RI_3973</t>
  </si>
  <si>
    <t>H45F22000550001</t>
  </si>
  <si>
    <t>SCIARA_LAVORI MISE VIABILISTICA MURI IN C.A. VIA FALCONE E BORSELLINO</t>
  </si>
  <si>
    <t>FSCRI_RI_4060</t>
  </si>
  <si>
    <t>H26B20000030005</t>
  </si>
  <si>
    <t>SANTO STEFANO DI CAMASTRA_CONSOLIDAMENTO C.DA CARCARELLA - I LOTTO</t>
  </si>
  <si>
    <t>FSCRI_RI_3577</t>
  </si>
  <si>
    <t>F83B06000100009</t>
  </si>
  <si>
    <t>RICOSTRUZIONE DELLA SPIAGGIA COMPRESA TRA LA FOCE DEL FIUME ACATE -DIRILLO E PUNTA ZAFAGLIONE NEL TE</t>
  </si>
  <si>
    <t>FSCRI_RI_3621</t>
  </si>
  <si>
    <t>COMUNE DI TORRENOVA (ME)</t>
  </si>
  <si>
    <t>G17B17000150006</t>
  </si>
  <si>
    <t>RIPASCIMENTO TRATTO COSTIERO COMPRESO TRA LA LOCALITÀ ROSMARINO E LA LOCALITÀ MARINA DI TORRENOVA</t>
  </si>
  <si>
    <t>FSCRI_RI_3675</t>
  </si>
  <si>
    <t>F43I22000200002</t>
  </si>
  <si>
    <t>INTERVENTI DI RIQUALIFICAZIONE E SALVAGUARDIA AMBIENTALE DELLA COSTA DEL COMUNE DI MESSINA - CONTESS</t>
  </si>
  <si>
    <t>FSCRI_RI_3676</t>
  </si>
  <si>
    <t>F43I22000190002</t>
  </si>
  <si>
    <t>INTERVENTI DI RIQUALIFICAZIONE E SALVAGUARDIA AMBIENTALE DELLA COSTA DEL COMUNE DI MESSINA NELLA LOC</t>
  </si>
  <si>
    <t>FSCRI_RI_3524</t>
  </si>
  <si>
    <t>ASSEMBLEA TERRITORIALE IDRICA DI SIRACUSA / COMUNE DI MELILLI</t>
  </si>
  <si>
    <t>F75E18000180004</t>
  </si>
  <si>
    <t>NUOVO POZZO IDROPOTABILE A SERVIZIO DELL'ACQUEDOTTO CITTADINO DEL COMUNE DI MELILLI</t>
  </si>
  <si>
    <t>FSCRI_RI_3563</t>
  </si>
  <si>
    <t>ASSEMBLEA TERRITORIALE IDRICA SIRACUSA / COMUNE DI MELILLI</t>
  </si>
  <si>
    <t>F75E18000130006</t>
  </si>
  <si>
    <t>REALIZZAZIONE DI UN POZZO IDROPOTABILE A CITTÀ GIARDINO</t>
  </si>
  <si>
    <t>FSCRI_RI_3526</t>
  </si>
  <si>
    <t>REGIONE SICILIANA</t>
  </si>
  <si>
    <t>AVVISO PUBBLICO PER IMPIANSTICA SPORTIVA</t>
  </si>
  <si>
    <t>FSCRI_RI_3350</t>
  </si>
  <si>
    <t>B38H24001050001</t>
  </si>
  <si>
    <t>GROTTE_OPERE DI RIFUNZIONALIZZAZIONE DI UN TRATTO DEL TORRENTE IN C.DA FIUMARA-CARCAROLLI</t>
  </si>
  <si>
    <t>FSCRI_RI_3397</t>
  </si>
  <si>
    <t>B38H24001060001</t>
  </si>
  <si>
    <t>SIRACUSA_INTERVENTI URGENTI DI RIPRISTINO TRATTI PIÙ DANNEGGIATI VIA SACRAMENTO</t>
  </si>
  <si>
    <t>FSCRI_RI_3579</t>
  </si>
  <si>
    <t>COMMISSARIO STRAORDINARIO EX D.P.C.M. 22 FEBBRAIO 2024, AI SENSI DELL'ARTICOLO 14-QUATER DEL DECRETO-LEGGE 9 DICEMBRE 2023, N. 181, CONVERTITO, CON MODIFICAZIONI, DALLA LEGGE 2 FEBBRAIO 2024, N. 11</t>
  </si>
  <si>
    <t>05.03 RIFIUTI</t>
  </si>
  <si>
    <t>J75I23000510005</t>
  </si>
  <si>
    <t>DISCARICA RIFIUTI NON PERICOLOSI “VASCA VII-BIS” PRESSO PIATTAFORMA IMPIANTISTICA BELLOLAMPO PALERMO</t>
  </si>
  <si>
    <t>2_SEMESTRE_2027</t>
  </si>
  <si>
    <t>FSCRI_RI_3641</t>
  </si>
  <si>
    <t>J35I22009330006</t>
  </si>
  <si>
    <t>PROGETTO DI REALIZZAZIONE DI NUOVE VASCHE IN AMPLIAMENTO PER LA DISCARICA DI C.DA TIMPAZZO A GELA (C</t>
  </si>
  <si>
    <t>FSCRI_RI_3439</t>
  </si>
  <si>
    <t>Parco archeologico e paesaggistico della Valle dei Templi (era Parco Morgantina)</t>
  </si>
  <si>
    <t>G39C24000060006</t>
  </si>
  <si>
    <t>144 - PROGETTO DI COMPLETAMENTO DEL RESTAURO DELLA VILLA ROMANA DEL CASALE DI PIAZZA ARMERINA</t>
  </si>
  <si>
    <t>FSCRI_RI_3332</t>
  </si>
  <si>
    <t>CONSORZIO DI BONIFIOCA 6 ENNA</t>
  </si>
  <si>
    <t>C17H17001490007</t>
  </si>
  <si>
    <t>MANUTENZIONE STRAORDINARIA ED EFFICIENTAMENTO TECNOLOGICO DELLA RETE IRRIGUA OLIVO</t>
  </si>
  <si>
    <t>FSCRI_RI_3344</t>
  </si>
  <si>
    <t>CONSORZIO DI BONIFICA 2 PALERMO</t>
  </si>
  <si>
    <t>I31B21004330002</t>
  </si>
  <si>
    <t>PROG.ESECUTIVO-I LOTTO. UTILIZ DELLE ACQUE INVASATE NEL SERBATOIO GARCIA SUL FIUME BELICE SINISTRO</t>
  </si>
  <si>
    <t>FSCRI_RI_3346</t>
  </si>
  <si>
    <t>CONSORZIO BONIFICA 2 PALERMO</t>
  </si>
  <si>
    <t>I64E21004170001</t>
  </si>
  <si>
    <t>PROG.ESECUTIVO-II LOTTO. UTILIZ DELLE ACQUE INVASATE NEL SERBATOIO GARCIA SUL FIUME BELICE SINISTRO</t>
  </si>
  <si>
    <t>FSCRI_RI_3347</t>
  </si>
  <si>
    <t>I38B22000590001</t>
  </si>
  <si>
    <t>I LOTTO FUNZIONALE - RIEFFICIENTAMENTO ADDUTTORE RENELLI - BORGHI E VASCA BORGHI</t>
  </si>
  <si>
    <t>FSCRI_RI_3349</t>
  </si>
  <si>
    <t>I98B22000040001</t>
  </si>
  <si>
    <t>INTERVENTI DI AMMODERNAMENTO DELLA RETE IRRIGUA DEL 2° LOTTO A GRAVITA' JATO - 1° STRALCIO ESECUTIVO</t>
  </si>
  <si>
    <t>FSCRI_RI_3480</t>
  </si>
  <si>
    <t>G49D24000100001</t>
  </si>
  <si>
    <t>197 - LAVORI DI RESTAURO E RISANAMENTO CONSERVATIVO  COMPLESSO MONUMENTALE SANTO SPIRITO (AG)</t>
  </si>
  <si>
    <t>1_SEMESTRE_2027</t>
  </si>
  <si>
    <t>FSCRI_RI_3514</t>
  </si>
  <si>
    <t>CONSORZIO PER LE AUTOSTRADE SICILIANE</t>
  </si>
  <si>
    <t>B97H22004860005</t>
  </si>
  <si>
    <t>A/20 ME-PA "MANUTENZIONE STRAORDINARIA DEL VIADOTTO FURIANO-KM 112,430</t>
  </si>
  <si>
    <t>FSCRI_RI_3515</t>
  </si>
  <si>
    <t>B27H22004460005</t>
  </si>
  <si>
    <t>A/18 SR "PARATIA BERLINESE -EX ZONA ARCHEOLOGICA AL KM28+600 (PISTA IN DIREZIONE GELA)</t>
  </si>
  <si>
    <t>FSCRI_RI_3525</t>
  </si>
  <si>
    <t>B41B23000630005</t>
  </si>
  <si>
    <t>A/18 ME-CT "BARRIERA ANTIRUMORE ALLA PROGRESSIVA KM. 73+000 DIR. CATANIA</t>
  </si>
  <si>
    <t>FSCRI_RI_3535</t>
  </si>
  <si>
    <t>Soprintendenza di Trapani</t>
  </si>
  <si>
    <t>101 - CRETTO DI BURRI GIBELLINA (TP)_REALIZZAZIONE  OPERE PROGETTATE DALLO STUDIO CUCINELLA</t>
  </si>
  <si>
    <t>FSCRI_RI_3542</t>
  </si>
  <si>
    <t>G33G19000140006</t>
  </si>
  <si>
    <t>38 - RESTAURO DELL’ALA OVEST DEL CASTELLO CHE COMPRENDE LE DUE TORRI E IL BAGNO DELLA REGINA</t>
  </si>
  <si>
    <t>FSCRI_RI_3552</t>
  </si>
  <si>
    <t>G22F24000020006</t>
  </si>
  <si>
    <t>104 MAN. STRAOR. E  RECUPERO DEI VANI INTERNI DEL CASTELLO ARABO NORMANNO DI CASTELLAMMARE DEL GOLFO</t>
  </si>
  <si>
    <t>FSCRI_RI_3554</t>
  </si>
  <si>
    <t>G62F24000030006</t>
  </si>
  <si>
    <t>100-MANUTENZIONE STRAORDINARIA DEL PORTICCIOLO E SISTEMAZIONE AREE ESTERNE TONNARA FLORIO FAVIGNANA</t>
  </si>
  <si>
    <t>FSCRI_RI_3561</t>
  </si>
  <si>
    <t>G97H22000000006</t>
  </si>
  <si>
    <t>106 - MAN. STRAOR. E ADEGUAMENTO FUNZIONALE DI PALAZZO FONTANA SEDE DELLA SOPRINTENDENZA DI TRAPANI</t>
  </si>
  <si>
    <t>FSCRI_RI_3126</t>
  </si>
  <si>
    <t>F43J13000000003</t>
  </si>
  <si>
    <t>COSTRUZIONE NUOVO IMPIANTO DEPURAZIONE A TONO E COLLETTORE DI ADDUZIONE COMUNE MESSINA</t>
  </si>
  <si>
    <t>FSCRI_RI_3761</t>
  </si>
  <si>
    <t>COMUNE DI MELILLI (SR)</t>
  </si>
  <si>
    <t>F77H24000650005</t>
  </si>
  <si>
    <t>RIFACIMENTO E AMPLIAM. MANTO STRADALE DI COLLEGAMENTO TRA LA BRATELLA AUTOSTRADALE, AREA PIP E ASI</t>
  </si>
  <si>
    <t>FSCRI_RI_3371</t>
  </si>
  <si>
    <t>H57H13000520001</t>
  </si>
  <si>
    <t>RISTRUTTURAZIONE ED ADEGUAMENTO IMPIANTO DI DEPURAZIONE ACQUE REFLUE C.DA FOSSAZZO E CONDOTTA SOTTOM COMUNE DI MILAZZO</t>
  </si>
  <si>
    <t>FSCRI_RI_3373</t>
  </si>
  <si>
    <t>I76G13001370006</t>
  </si>
  <si>
    <t>POTENZIAMENTO ED ADEGUAMENTO DELL'IMPIANTO DI DEPURAZIONE IN LOCALITÀ SAN GIORGIO</t>
  </si>
  <si>
    <t>FSCRI_RI_3375</t>
  </si>
  <si>
    <t>J22I11000080001</t>
  </si>
  <si>
    <t>PROGETTO DI POTENZIAMENTO E ADEGUAMENTO IMPIANTO DI DEPURAZIONE DI MISILMERI</t>
  </si>
  <si>
    <t>FSCRI_RI_3377</t>
  </si>
  <si>
    <t>D73J08000360005</t>
  </si>
  <si>
    <t>ELIMINAZIONE SCARICO FOGNARIO VIA DECOLLATI FIUME ORETO CONVOGLIAMENTO LIQUAMI COLL. SUD ORIENTALE PALERMO</t>
  </si>
  <si>
    <t>FSCRI_RI_3774</t>
  </si>
  <si>
    <t xml:space="preserve"> AIRGEST SPA- SOCIETÀ DI GESTIONE AEROPORTO CIVILE DI TRAPANI-BIRGI</t>
  </si>
  <si>
    <t>E47J24000020005</t>
  </si>
  <si>
    <t>RIQUALIFICAZIONE SISTEMA DI CONTROLLO BHS – BAGGAGE HANDLING SYSTEM AL SERVIZIO DELL’AEROPORTO CIVIL</t>
  </si>
  <si>
    <t>FSCRI_RI_3776</t>
  </si>
  <si>
    <t>E47J24000030005</t>
  </si>
  <si>
    <t>AMMODERNAMENTO E RIQUALIFICAZIONE AREA CHECK-IN ED AREA ACCODAMENTI, PIANO TERRA DELL’AEROPORTO CIVI</t>
  </si>
  <si>
    <t>FSCRI_RI_3383</t>
  </si>
  <si>
    <t>D51B14000500001</t>
  </si>
  <si>
    <t>POTENZIAMENTO E ADEGUAMENTO IMPIANTO DEPURAZIONE DI VITTORIA E COMPLETAMENTO RETE FOGNARIA SCOGLITTI</t>
  </si>
  <si>
    <t>FSCRI_RI_3384</t>
  </si>
  <si>
    <t>B58F05000020005</t>
  </si>
  <si>
    <t>REALIZZAZIONE NUOVO IMPIANTO DI DEPURAZIONE CASTELLAMARE DEL GOLFO</t>
  </si>
  <si>
    <t>FSCRI_RI_3385</t>
  </si>
  <si>
    <t>B23J12000080006</t>
  </si>
  <si>
    <t>REALIZZAZIONE DEL SISTEMA FOGNARIO DEL CENTRO ABITATO DELLA FRAZIONE DI SCOPELLO E ZONE COSTIERE LIM</t>
  </si>
  <si>
    <t>FSCRI_RI_3402</t>
  </si>
  <si>
    <t>C55C12000000002</t>
  </si>
  <si>
    <t>LAVORI URGENTI DI MANUTENZIONE STRAORDINARIA IMPIANTI DI DEPURAZIONE ROMETTA MAREA E S. ANDREA</t>
  </si>
  <si>
    <t>FSCRI_RI_3403</t>
  </si>
  <si>
    <t>B93D15000290002</t>
  </si>
  <si>
    <t>LAVORI DI COMPLETAMENTO DEL DEPURATORE COMUNALE CESARO'</t>
  </si>
  <si>
    <t>FSCRI_RI_3404</t>
  </si>
  <si>
    <t>J67H13000820001</t>
  </si>
  <si>
    <t>ADEGUAMENTO DELL'IMPIANTO DI DEPURAZIONE DEL COMUNE DI ADRANO ED ESTENSIONE DELLA RETE FOGNARIA</t>
  </si>
  <si>
    <t>FSCRI_RI_3405</t>
  </si>
  <si>
    <t>H51B14000130001</t>
  </si>
  <si>
    <t>COMPLETAMENTO DEPURATORE CONSORTILE DI MASCALI ED ESTENSIONE DELLA RETE FOGNARIA</t>
  </si>
  <si>
    <t>FSCRI_RI_3406</t>
  </si>
  <si>
    <t>F77B14000260006</t>
  </si>
  <si>
    <t>ADEGUAMENTO IMPIANTO DEPURAZIONE  DI SCORDIA-REALIZZ. COLLETTORE FOGNARIO DA MILITELLO A SCORDIA</t>
  </si>
  <si>
    <t>FSCRI_RI_3409</t>
  </si>
  <si>
    <t>B52I13000010001</t>
  </si>
  <si>
    <t>MESSA IN FUNZIONE ED ADEGUAMENTO DELL'I.D. PALAGONIA E NUOVO ADEGUAMENTO DEPURATORE PALAGONIA</t>
  </si>
  <si>
    <t>FSCRI_RI_3786</t>
  </si>
  <si>
    <t>COMUNE DI BALESTRATE</t>
  </si>
  <si>
    <t>07.05 MOBILITÀ URBANA</t>
  </si>
  <si>
    <t>B67H20010150006</t>
  </si>
  <si>
    <t>LAVORI DI COMPLETAMENTO STRADA DI ACCESSO AL PORTO (2° STRALCIO)</t>
  </si>
  <si>
    <t>FSCRI_RI_3818</t>
  </si>
  <si>
    <t>F87H18003930002</t>
  </si>
  <si>
    <t>TRASFORMAZIONE A ROTATORIA DEGLI INCROCI SULLA S.P. N.105 CON LA S.P. N.85 E CON LA S.P. N.15</t>
  </si>
  <si>
    <t>FSCRI_RI_3820</t>
  </si>
  <si>
    <t>F47H24000910001</t>
  </si>
  <si>
    <t>LAVORI DI MANUTENZIONE STRAORDINARIA SS RR N. 61, 63, 73</t>
  </si>
  <si>
    <t>FSCRI_RI_3833</t>
  </si>
  <si>
    <t>I17H23002270003</t>
  </si>
  <si>
    <t>LAVORI DI MANUTENZIONE STRAORDINARIA DELLA SEGNALETICA STRADALE ORIZZONTALE E VERTICALE</t>
  </si>
  <si>
    <t>FSCRI_RI_3629</t>
  </si>
  <si>
    <t>F72F24000120007</t>
  </si>
  <si>
    <t>REALIZZAZIONE DI UN IMPIANTO TMB PER IL TRATTAMENTO DEI RIFIUTI URBANI (RUR)</t>
  </si>
  <si>
    <t>FSCRI_RI_3962</t>
  </si>
  <si>
    <t>D47H17001410006</t>
  </si>
  <si>
    <t>SP 9 BIS DI "CAMMINISI" - MANUTENZIONE STRAORDINARIA DA COLLESNAO A BIVIO FIRRIONELLO</t>
  </si>
  <si>
    <t>FSCRI_RI_3984</t>
  </si>
  <si>
    <t>GESAP / AEROPORTO DI PALERMO</t>
  </si>
  <si>
    <t>H31D24000020002</t>
  </si>
  <si>
    <t>POTENZIAMENTO ED ADEGUAMENTO INFRASTRUTTURE AIR SIDE - 400 HZ</t>
  </si>
  <si>
    <t>FSCRI_RI_3993</t>
  </si>
  <si>
    <t>LIBERO CONSORZIO COMUNALE DI SIRACUSA</t>
  </si>
  <si>
    <t>E57H24000530002</t>
  </si>
  <si>
    <t>LAVORI DI MANUTENZIONE STRAORDINARIA PER IL MIGLIORAMENTO DELLE CONDIZIONI DI SICUREZZA DELLA SP 15</t>
  </si>
  <si>
    <t>FSCRI_RI_4000</t>
  </si>
  <si>
    <t>COMUNE DI SCLAFANI BAGNI</t>
  </si>
  <si>
    <t>I59J09000190002</t>
  </si>
  <si>
    <t>COMPLETAMENTO DEL COLLEGAMENTO VIARIO TRA IL COMUNE DI SCLAFANI BAGNI E LA STRADA VALLEDOLMO</t>
  </si>
  <si>
    <t>FSCRI_RI_4006</t>
  </si>
  <si>
    <t>UNIONE DEI COMUNI MADONIE</t>
  </si>
  <si>
    <t>B69J22003120002</t>
  </si>
  <si>
    <t>INTERVENTI DI MANUTENZIONE STRAORDINARIA SULLA SP 54-BIS DI GIBILMANNA – ISNELLO.</t>
  </si>
  <si>
    <t>FSCRI_RI_4008</t>
  </si>
  <si>
    <t>ANAS S.P.A.</t>
  </si>
  <si>
    <t>F37H23003840001</t>
  </si>
  <si>
    <t>REALIZZAZIONE DI OPERE DI SOSTEGNO PER LA FRANA AL KM 5+150 DELLA S.S. 643 DI POLIZZI GENEROSA (PA)</t>
  </si>
  <si>
    <t>FSCRI_RI_4010</t>
  </si>
  <si>
    <t>B99J22002960002</t>
  </si>
  <si>
    <t>INTERVENTI DI MANUTENZIONE STRAORDINARIA SULLA SP 29 DELLE PETRALIE</t>
  </si>
  <si>
    <t>FSCRI_RI_4011</t>
  </si>
  <si>
    <t>B59J22003210002</t>
  </si>
  <si>
    <t>MANUTENZIONE STRAORDINARIA SULLA CONSORTILE N.8 “MIANO” - SCLAFANI BAGNI.</t>
  </si>
  <si>
    <t>FSCRI_RI_4046</t>
  </si>
  <si>
    <t>I77H22002680003</t>
  </si>
  <si>
    <t>LAVORI DI MANUTENZIONE STRAORDINARIA E MESSA IN SICUREZZA DELLE SS.PP. 20 BIS – 21 – 199.</t>
  </si>
  <si>
    <t>FSCRI_RI_4064</t>
  </si>
  <si>
    <t>COMUNE DI COLLESANO</t>
  </si>
  <si>
    <t>E46G24000100001</t>
  </si>
  <si>
    <t>PROGETTO DI RIQUALIFICAZIONE DELLE VIE DI FUGA E VIE LIMITROFE</t>
  </si>
  <si>
    <t>FSCRI_RI_4065</t>
  </si>
  <si>
    <t>COMUNE DI TERME VIGLIATORE</t>
  </si>
  <si>
    <t>E81B24000130004</t>
  </si>
  <si>
    <t>LAVORI DI COMPLETAMENTO, IN PROSECUZIONE, DELLA STRADA PUBBLICA DI ACCESSO ALLA PIAZZA MUNICIPALE.</t>
  </si>
  <si>
    <t>FSCRI_RI_3425</t>
  </si>
  <si>
    <t xml:space="preserve">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t>
  </si>
  <si>
    <t>1 - RIQUALIFICAZIONE PARCO CASALOTTO NEL TERRITORIO COMUNALE DI ACI SANT’ANTONIO (CT)</t>
  </si>
  <si>
    <t>FSCRI_RI_3427</t>
  </si>
  <si>
    <t>Parco archeologico di Kamarina e Cava d'Ispica</t>
  </si>
  <si>
    <t>G43D21005100006</t>
  </si>
  <si>
    <t>9 - QUARTIERE RUPESTRE DI CHIAFURA_OPERE DI RIQUALIFICAZIONE VALORIZZAZIONE CONSOLIDAMENTO PERCORSI</t>
  </si>
  <si>
    <t>FSCRI_RI_3431</t>
  </si>
  <si>
    <t>G79D24000150001</t>
  </si>
  <si>
    <t>145 - TEATRO POLITEAMA – RESTAURO DELLA VOLTA E DELLE DECORAZIONI DELLA SALA DEGLI SPETTACOLI</t>
  </si>
  <si>
    <t>FSCRI_RI_3435</t>
  </si>
  <si>
    <t>Soprintendenza di Enna</t>
  </si>
  <si>
    <t>G84J24000190006</t>
  </si>
  <si>
    <t>97 - LAVORI DI RECUPERO, VALORIZZAZIONE E COMPLETAMENTO DELLA ROCCA DI GAGLIANO CASTELFERRATO</t>
  </si>
  <si>
    <t>FSCRI_RI_3475</t>
  </si>
  <si>
    <t>Soprintendenza di Caltanissetta</t>
  </si>
  <si>
    <t xml:space="preserve">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t>
  </si>
  <si>
    <t>48 - LAVORI DI RIQUALIFICAZIONE DEL CASTELLO MANFREDONICO CON ALLESTIMENTO DI UN MUSEO TEMATICO MEDI</t>
  </si>
  <si>
    <t>FSCRI_RI_3481</t>
  </si>
  <si>
    <t>G69D22000090001</t>
  </si>
  <si>
    <t>29 - PROGETTO DI RESTAURO DELLA PARTE SUPERIORE DEL TRANSETTO DELLE TORRI MEDIEVALI E DELLA COPERTUR</t>
  </si>
  <si>
    <t>FSCRI_RI_3483</t>
  </si>
  <si>
    <t xml:space="preserve">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t>
  </si>
  <si>
    <t>64 - RESTAURO E RISANAMENTO CONSERVATIVO PER LA RIFUNZIONALIZZAZIONE DEL COMPLESSO IMMOBILIARE EX PR</t>
  </si>
  <si>
    <t>FSCRI_RI_3490</t>
  </si>
  <si>
    <t>116 - OPERE DI RIQUALIFICAZIONE E VALORIZZAZIONE DEL PARCO ARCHEOLOGICO REGIONALE DI CAMARINA</t>
  </si>
  <si>
    <t>FSCRI_RI_3543</t>
  </si>
  <si>
    <t xml:space="preserve">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
G88C24000670001 (NUOVO)</t>
  </si>
  <si>
    <t>189 - TERME VIGLIATORE ME - PROGETTO DI RIQUALIFICAZIONE E VALORIZZAZIONE DELL'AREA ARCHEOLOGICA</t>
  </si>
  <si>
    <t>FSCRI_RI_3546</t>
  </si>
  <si>
    <t>G59D24000120002</t>
  </si>
  <si>
    <t>93 - COMPLETAMENTO DEL RESTAURO DEL CASTELLO SVEVO DI AUGUSTA</t>
  </si>
  <si>
    <t>FSCRI_RI_4055</t>
  </si>
  <si>
    <t>D62C12000240001</t>
  </si>
  <si>
    <t>203 - RIQUALIFICAZIONE CASTELLO URSINO DI CATANIA</t>
  </si>
  <si>
    <t>FSCRI_RI_4041</t>
  </si>
  <si>
    <t>G69I24000720002</t>
  </si>
  <si>
    <t>FORNITURA DI MEZZI ED ATTREZZATURE AIB - AUTOCARRI 4X4 CABINA DOPPIA CON SERBATOIO DA 3000 LT</t>
  </si>
  <si>
    <t>FSCRI_RI_3521</t>
  </si>
  <si>
    <t>ASSEMBLEA TERRITORIALE IDRICA SIRACUSA / COMUNE FERLA</t>
  </si>
  <si>
    <t>C31D20001440007</t>
  </si>
  <si>
    <t xml:space="preserve"> INTERVENTI DI MANUTENZIONE STRAORDINARIA PER IL RIEFFICIENTAMENTO DEL SISTEMA INTERNO DI ADDUZIONE</t>
  </si>
  <si>
    <t>FSCRI_RI_3624</t>
  </si>
  <si>
    <t>ASSEMBLEA TERRITORIALE IDRICA DI CATANIA / ATTUATORE: SIE S.P.A.</t>
  </si>
  <si>
    <t>I98B24000020001</t>
  </si>
  <si>
    <t>ACQUEDOTTO MAGULI (EX EAS), CENTRALE DI SOLLEVAMENTO E POZZI. RIEFFICIENTAMENTO E MESSA IN SICUREZZA</t>
  </si>
  <si>
    <t>FSCRI_RI_3324</t>
  </si>
  <si>
    <t>G11E17000130001</t>
  </si>
  <si>
    <t>PROGETTO ESECUTIVO COMPRENSORIO GARCIA-ARANCIO ADDUTTORI DESTRA E SINISTRA CARBOJ CONDOTTE "1"E"4A"</t>
  </si>
  <si>
    <t>FSCRI_RI_3325</t>
  </si>
  <si>
    <t>G41E17000160001</t>
  </si>
  <si>
    <t>PROG. ESECUT MIGLIORAM.TO SISTEMI ADDUZ. E DISTRIB. COMPREN CASTELLORAIA FANACO PLATANI  SANGIOVANNI</t>
  </si>
  <si>
    <t>FSCRI_RI_3326</t>
  </si>
  <si>
    <t>G11D22000000001</t>
  </si>
  <si>
    <t>AMMODERNAMENTO DELL'ADDUTTORE CASTELLO E DELLE VASCHE DI CARICO E COMPENSO. PROGETTO ESECUTIVO</t>
  </si>
  <si>
    <t>FSCRI_RI_3327</t>
  </si>
  <si>
    <t>G94I11000150001</t>
  </si>
  <si>
    <t>ALIMENTAZIONE A GRAVITÀ VASCA ALTA MARTUSA DI CALTABELLOTTA E IRRIGAZ SCIRINDA RIBERA</t>
  </si>
  <si>
    <t>FSCRI_RI_3328</t>
  </si>
  <si>
    <t>G87J22000000001</t>
  </si>
  <si>
    <t>AMMODER E ADEGUAM SISTEMI TELECOMANDO E TELECONTROLLO A SERVIZIO DEL SUB-COMPR. IRRIGUO “FIO"SCIACCA</t>
  </si>
  <si>
    <t>FSCRI_RI_3329</t>
  </si>
  <si>
    <t>G24I11000060001</t>
  </si>
  <si>
    <t>PROG DEFINITIVO PER L’ATTREZZATURA DEL COMPRENSORIO IRRIGUO SIRITINO–FASINELLA IN TERRITORIO DI NARO</t>
  </si>
  <si>
    <t>FSCRI_RI_3340</t>
  </si>
  <si>
    <t>J81B04000380005</t>
  </si>
  <si>
    <t>LAVORI PER LA RAZIONALIZZAZIONE DEL SISTEMA IRRIGUO DELLE ACQUE SUPERFICIALI DEL FIUME SAN PAOLO.</t>
  </si>
  <si>
    <t>FSCRI_RI_3806</t>
  </si>
  <si>
    <t>F47H24000920001</t>
  </si>
  <si>
    <t>INTERVENTI URGENTI PER LA MESSA IN SICUREZZA DELLA STRADA REGIONALE N. 100 PANTANO - GERARDO</t>
  </si>
  <si>
    <t>FSCRI_RI_3823</t>
  </si>
  <si>
    <t>I47H24000490002</t>
  </si>
  <si>
    <t>LAVORI DI MANUTENZIONE STRAORDINARIA E MESSA IN SICUREZZA DELLA S.P.N.23.</t>
  </si>
  <si>
    <t>FSCRI_RI_4032</t>
  </si>
  <si>
    <t>LIBERO CONSORZIO COMUNALE DI TRAPANI</t>
  </si>
  <si>
    <t>H47H21007360006</t>
  </si>
  <si>
    <t>LAVORI DI MESSA IN SICUREZZA DELLE STRADE PROVINCIALI S.P. 59 DEL BELICE DESTRO</t>
  </si>
  <si>
    <t>FSCRI_RI_3154</t>
  </si>
  <si>
    <t>COMMISSARIO DI GOVERNO PER IL CONTRASTO AL DISSESTO IDROGEOLOGICO DELLA REGIONE SICILIANA</t>
  </si>
  <si>
    <t>C68H22001440002</t>
  </si>
  <si>
    <t>SINAGRA_COMPLETAMENTO DELLE OPERE DI CONSOLIDAMENTO DEL VERSANTE E DI CONVOGLIAMENTO DELLE ACQUE</t>
  </si>
  <si>
    <t>FSCRI_RI_3164</t>
  </si>
  <si>
    <t>G83H19001300005</t>
  </si>
  <si>
    <t>AGIRA_LAVORI PER LA MESSA IN SICUREZZA E CONTRASTO DEL RISCHIO IDROGEOLOGICO</t>
  </si>
  <si>
    <t>FSCRI_RI_3170</t>
  </si>
  <si>
    <t>G16F13000020006</t>
  </si>
  <si>
    <t>TORRENTE SENORE_OPERE DI RIFUNZIONALIZZAZIONE IDRAULICA DEL TORRENTE SENORE</t>
  </si>
  <si>
    <t>FSCRI_RI_3338</t>
  </si>
  <si>
    <t>B78H24001130001</t>
  </si>
  <si>
    <t>ISPICA_RIEFFICIENTAMENTO DEL CORSO D’ACQUA T. CAVA SULLA - T. CAVA SCARDINA PER UN TRATTO DI 9,0 KM</t>
  </si>
  <si>
    <t>FSCRI_RI_3343</t>
  </si>
  <si>
    <t>B98H24000760001</t>
  </si>
  <si>
    <t>CALTANISSETTA_LAVORI DI RIFUNZIONALIZZAZIONE IN UN TRATTO DEL TORRENTE DELLE GRAZIE</t>
  </si>
  <si>
    <t>FSCRI_RI_3345</t>
  </si>
  <si>
    <t>G86F23000040006</t>
  </si>
  <si>
    <t>SCIACCA_INTERVENTI DI RIPRISTINO DELLA SEZIONE IDRAULICA DELLE SPONDEDEL TORRENTE CARABOLLACE</t>
  </si>
  <si>
    <t>FSCRI_RI_3359</t>
  </si>
  <si>
    <t>J29D16001480001</t>
  </si>
  <si>
    <t>S. SALVATORE FITALIA_RIPRISTINO ASSETTO AMBIENTALE IDROGEOLOGICO DEL VERSANTE IN LOC. CHIARAMONTE</t>
  </si>
  <si>
    <t>FSCRI_RI_3362</t>
  </si>
  <si>
    <t>C17H19002510006</t>
  </si>
  <si>
    <t>MANDANICI_CONSOLIDAMENTO LOCALITA' FONTANELLE E AREE CIRCOSTANTI IL CIMITERO COMUNALE</t>
  </si>
  <si>
    <t>FSCRI_RI_3363</t>
  </si>
  <si>
    <t>B48H24000650001</t>
  </si>
  <si>
    <t>SCORDIA_LAVORI DI RICOSTRUZIONE DEL PONTE SUL LODDIERO E RIPRISTINO DELLA VIABILITÀ SULLA EX S.P. 99</t>
  </si>
  <si>
    <t>FSCRI_RI_3392</t>
  </si>
  <si>
    <t>B18H24000710001</t>
  </si>
  <si>
    <t>COMITINI_LAVORI DI OPERE DI RIFUNZIONALIZZAZIONE IDRAULICA DI UN TRATTO DEL VALLONE ALONGI.</t>
  </si>
  <si>
    <t>FSCRI_RI_3395</t>
  </si>
  <si>
    <t>B68H24001220001</t>
  </si>
  <si>
    <t>ROCCAMENA_LAVORI DI RIFUNZIONALIZZAZIONE IDRAULICA DI UN TRATTO DEL FIUME BELICE.</t>
  </si>
  <si>
    <t>FSCRI_RI_3493</t>
  </si>
  <si>
    <t>G48H23000650006</t>
  </si>
  <si>
    <t>CATENANUOVA_LAVORI DI RIPRISTINO DELLA SEZIONE IDRAULICA DEI TORRENTI MASTRO PAOLO E MULINELLO</t>
  </si>
  <si>
    <t>FSCRI_RI_3504</t>
  </si>
  <si>
    <t>J77H22000060001</t>
  </si>
  <si>
    <t>TROINA_CONSOLIDAMENTO E MESSA IN SICUREZZA DEL VERSANTE DI VIA UMBERTO</t>
  </si>
  <si>
    <t>FSCRI_RI_3835</t>
  </si>
  <si>
    <t>B98H24000790001</t>
  </si>
  <si>
    <t>NISCEMI_SISTEMAZIONE IDRAULICA AFFLUENTE FIUME MAROGLIO INTERFERENTE CON SP12</t>
  </si>
  <si>
    <t>FSCRI_RI_3858</t>
  </si>
  <si>
    <t>D23H19001010009</t>
  </si>
  <si>
    <t>ALCARA LI FUSI_CONSOLIDAMENTO QUARTIERE CAPPUCCINI E ZONE CIMITERO I STRALCIO</t>
  </si>
  <si>
    <t>FSCRI_RI_3861</t>
  </si>
  <si>
    <t>J19D16004990001</t>
  </si>
  <si>
    <t>ALIMENA_CONSOLIDAMENTO E CONSEGUENTE RIASSETTO AMBIENTALE</t>
  </si>
  <si>
    <t>FSCRI_RI_3864</t>
  </si>
  <si>
    <t>D88H23000840002</t>
  </si>
  <si>
    <t>BUTERA_OPERE DI RIFUNZIONALIZZAZIONE DEL VALLONE LAGUGLIA</t>
  </si>
  <si>
    <t>FSCRI_RI_3866</t>
  </si>
  <si>
    <t>J19D16005030001</t>
  </si>
  <si>
    <t>CARLENTINI_CONSOLIDAMENTO DEL MURO E DEL VERSANTE ADIACENTE A VIA G. DA PROCIDA</t>
  </si>
  <si>
    <t>FSCRI_RI_3867</t>
  </si>
  <si>
    <t>H37H17000890006</t>
  </si>
  <si>
    <t>CASTELBUONO_OPERE DI DRENAGGIO E CONSOLIDAMENTO IN VIA TENENTE ERNESTO FORTE</t>
  </si>
  <si>
    <t>FSCRI_RI_3873</t>
  </si>
  <si>
    <t>B48H24000680001</t>
  </si>
  <si>
    <t>MONTELEPRE_SISTEMAZIONE E MESSA IN SICUREZZA DELLA SP1_TERRITORIO COMUNALE DI MONTELEPRE II LOTTO</t>
  </si>
  <si>
    <t>FSCRI_RI_3881</t>
  </si>
  <si>
    <t>J59D16001750001</t>
  </si>
  <si>
    <t>LIMINA_LAVORI DI CONSOLIDAMENTO</t>
  </si>
  <si>
    <t>FSCRI_RI_3886</t>
  </si>
  <si>
    <t>J99D16002720001</t>
  </si>
  <si>
    <t>MARINEO_CONSOLIDAMENTO VERSANTE DELLA ROCCA DI MARINEO</t>
  </si>
  <si>
    <t>FSCRI_RI_3891</t>
  </si>
  <si>
    <t>J99D16002560001</t>
  </si>
  <si>
    <t>MONTALLEGRO_INTERVENTI URGENTI DI MESSA IN SICUREZZA</t>
  </si>
  <si>
    <t>FSCRI_RI_3892</t>
  </si>
  <si>
    <t>J39D16001820001</t>
  </si>
  <si>
    <t>MOTTA SANT'ANASTASIA_CONSOLIDAMENTO ZONA NECK</t>
  </si>
  <si>
    <t>FSCRI_RI_3897</t>
  </si>
  <si>
    <t>B18H24000720001</t>
  </si>
  <si>
    <t>NICOSIA_RIFUNZIONALIZZAZIONE IDRAULICA DI UN TRATTO DEL TORRENTE FIUMETTO</t>
  </si>
  <si>
    <t>FSCRI_RI_3898</t>
  </si>
  <si>
    <t>B48H24000690001</t>
  </si>
  <si>
    <t>PATTI_LAVORI DI MITIGAZIONE DA PERICOLO DI ESONDAZIONE DEL TRATTO TERMINALE TORRENTE MONTAGNAREALE</t>
  </si>
  <si>
    <t>FSCRI_RI_3899</t>
  </si>
  <si>
    <t>G36F23000220002</t>
  </si>
  <si>
    <t>PIAZZA ARMERINA_LAVORI DI RIEFFICIENTAMENTO DEL FIUME OLIVO A VALLE DELLA DIGA OLIVO</t>
  </si>
  <si>
    <t>FSCRI_RI_3900</t>
  </si>
  <si>
    <t>H39H17000040006</t>
  </si>
  <si>
    <t>CONSOLIDAMENTO DEL VERSANTE A VALLE DEL QUARTIERE SAN PIETRO E DELLA SS 643 DELLE MADONIE</t>
  </si>
  <si>
    <t>FSCRI_RI_3901</t>
  </si>
  <si>
    <t>J89D16003180001</t>
  </si>
  <si>
    <t>REALMONTE_LAVORI DI CONSOLIDAMENTO</t>
  </si>
  <si>
    <t>FSCRI_RI_3903</t>
  </si>
  <si>
    <t>J29D16001460001</t>
  </si>
  <si>
    <t>ROCCAVALDINA_LAVORI DI CONSOLIDAMENTO</t>
  </si>
  <si>
    <t>FSCRI_RI_3904</t>
  </si>
  <si>
    <t>J89D16003310001</t>
  </si>
  <si>
    <t>SAN MARCO D'ALUNZIO_LAVORI DI CONSOLIDAMENTO</t>
  </si>
  <si>
    <t>FSCRI_RI_3910</t>
  </si>
  <si>
    <t>J63H19001060001</t>
  </si>
  <si>
    <t>SANTA LUCIA DEL MELA_SISTEMAZIONE IDRAULICA</t>
  </si>
  <si>
    <t>FSCRI_RI_3913</t>
  </si>
  <si>
    <t>B48H22000380001</t>
  </si>
  <si>
    <t>SCORDIA-LAVORI URGENTI DI PULIZIA IDRAULICA E RIPARAZIONE ARGINI CROLLATI</t>
  </si>
  <si>
    <t>FSCRI_RI_3914</t>
  </si>
  <si>
    <t>B48H22000390001</t>
  </si>
  <si>
    <t>FSCRI_RI_3915</t>
  </si>
  <si>
    <t>B48H22000410001</t>
  </si>
  <si>
    <t>FSCRI_RI_3916</t>
  </si>
  <si>
    <t>D77H21000950001</t>
  </si>
  <si>
    <t>SPADAFORA_PROGETTO DI MESSA IN SICUREZZA IDRAULICA DEL TRATTO URBANO DEL TORRENTE AQUAVENA</t>
  </si>
  <si>
    <t>FSCRI_RI_3919</t>
  </si>
  <si>
    <t>B78H23000150006</t>
  </si>
  <si>
    <t>TROINA_CONSOLIDAMENTO E MESSA IN SICUREZZA DEL VERSANTE SUD DEL QUARTIERE MULINO A VENTO</t>
  </si>
  <si>
    <t>FSCRI_RI_3925</t>
  </si>
  <si>
    <t>J27B17000370002</t>
  </si>
  <si>
    <t>MISILMERI_COMPLETAMENTO OPERE DI REGIMAZIONE IDRAULICA IN CONTRADA PIANO STOPPA</t>
  </si>
  <si>
    <t>FSCRI_RI_3927</t>
  </si>
  <si>
    <t>H26E12000220002</t>
  </si>
  <si>
    <t>TRIPI - MITIGAZIONE DEL RISCHIO GEOMORFOLOGICO NELL'AREA A MONTE DELLA VIA BARACCA- PIAZZA DRAGO</t>
  </si>
  <si>
    <t>FSCRI_RI_4059</t>
  </si>
  <si>
    <t>B48H24000700001</t>
  </si>
  <si>
    <t>MESSINA_SISTEMAZIONE IDRAULICA TORRENTE PAPARDO</t>
  </si>
  <si>
    <t>FSCRI_RI_3597</t>
  </si>
  <si>
    <t>COMUNE DI GIOIOSA MAREA</t>
  </si>
  <si>
    <t>I76G09000170003</t>
  </si>
  <si>
    <t>OPERE PER LA RICOSTRUZIONE E LA DIFESA DELLA FASCIA COSTIERA DI CAPO CALAVÀ</t>
  </si>
  <si>
    <t>FSCRI_RI_3601</t>
  </si>
  <si>
    <t>I76B17000020006</t>
  </si>
  <si>
    <t>LAVORI DI DIFESA COSTIERA DEL LITORALE RICADENTE IN LOCALITÀ S. GIORGIO DEL COMUNE DI GIOIOSA MAREA.</t>
  </si>
  <si>
    <t>FSCRI_RI_3670</t>
  </si>
  <si>
    <t>I75J17000040001</t>
  </si>
  <si>
    <t>OPERE DI DIFESA E DI CONSOLIDAMENTO DELLA FASCIA COSTIERA TRA CAPO SCHINO E LA BAIA CALAVA, A PROTEZ</t>
  </si>
  <si>
    <t>FSCRI_RI_3523</t>
  </si>
  <si>
    <t>ASSEMBLEA TERRITORIALE IDRICA SIRACUSA / COMUNE DI SORTINO</t>
  </si>
  <si>
    <t>D51B17002610005</t>
  </si>
  <si>
    <t>LAVORI PER LA REALIZZAZIONE DELLA NUOVA RETE IDRICA NELLA ZONA SUD-OVEST DEL CENTRO URBANO DI SORTIN</t>
  </si>
  <si>
    <t>FSCRI_RI_3930</t>
  </si>
  <si>
    <t xml:space="preserve"> ATI MESSINA / COMUNE DI MISTRETTA</t>
  </si>
  <si>
    <t>G88B22000380006</t>
  </si>
  <si>
    <t>RISTRUTTURAZIONE ADDUTTRICE DALLA CAMERA DI RIUNIONE IN LOC.“MIRIO” AL SERBATOIO ALTO DEL COMUNE</t>
  </si>
  <si>
    <t>FSCRI_RI_3568</t>
  </si>
  <si>
    <t>Parco archeologico di Selinunte</t>
  </si>
  <si>
    <t>G39D23000280002</t>
  </si>
  <si>
    <t>156 - ANASTILOSI PARZIALE COLONNE SUD DEL TEMPIO "G"</t>
  </si>
  <si>
    <t>FSCRI_RI_3991</t>
  </si>
  <si>
    <t>G33I21000040006</t>
  </si>
  <si>
    <t>PROGETTO DEI LAVORI DI DEMOLIZIONE DEL PONTILE SBARCATOIO DI GELA (CL)</t>
  </si>
  <si>
    <t>FSCRI_RI_3622</t>
  </si>
  <si>
    <t>COMUNE DI GELA</t>
  </si>
  <si>
    <t>D32C01000000006</t>
  </si>
  <si>
    <t>POLO PER I SERVIZI INTEGRATIVI PER L’INFANZIA PLESSO PIRANDELLO</t>
  </si>
  <si>
    <t>FSCRI_RI_3428</t>
  </si>
  <si>
    <t>COMUNE DI MELILLI</t>
  </si>
  <si>
    <t>F73H19000260002</t>
  </si>
  <si>
    <t>REALIZZAZIONE DI UN ASILO NIDO IN VIA DEI TULIPANI A VILLASMUNDO</t>
  </si>
  <si>
    <t>FSCRI_RI_3644</t>
  </si>
  <si>
    <t>COMUNE DI CAMMARATA</t>
  </si>
  <si>
    <t>FSCRI_RI_3615</t>
  </si>
  <si>
    <t>COMUNE DI VALVERDE</t>
  </si>
  <si>
    <t>I73H18000060002</t>
  </si>
  <si>
    <t>LAVORI DI RISTRUTTURAZIONE MEDIANTE DEMOLIZIONE E RICOSTRUZIONE DEI LOCALI DESTINATI AD ASILO NIDO</t>
  </si>
  <si>
    <t>FSCRI_RI_3582</t>
  </si>
  <si>
    <t>F43H19001240006</t>
  </si>
  <si>
    <t>REALIZZAZIONE DI UN ASILO NIDO IN LOCALITÀ SPERONE - SERRI</t>
  </si>
  <si>
    <t>FSCRI_RI_3618</t>
  </si>
  <si>
    <t>COMUNE DI BURGIO</t>
  </si>
  <si>
    <t>B83H19000000002</t>
  </si>
  <si>
    <t>PROGETTO PER LA RICONVERSIONE FUNZIONALE DELL'IMMOBILE EX CASELLO FERROVIARIO IN ASILO NIDO</t>
  </si>
  <si>
    <t>FSCRI_RI_3422</t>
  </si>
  <si>
    <t>COMUNE DI SCALETTA ZANCLEA</t>
  </si>
  <si>
    <t>B51F19000000002</t>
  </si>
  <si>
    <t>LAVORI DI RISTRUTTURAZZIONE NELLA STRUTTURA ADIBITA AD ASILO NIDO "SAN DOMENICO SAVIO"</t>
  </si>
  <si>
    <t>FSCRI_RI_3630</t>
  </si>
  <si>
    <t>D89J19000510001</t>
  </si>
  <si>
    <t>LAVORI DI RISTRUTTURAZIONE E IMPLEMENTAZIONE DEI SERVIZI DI CURA PER LA PRIMA INFANZIA - ASILO NIDO</t>
  </si>
  <si>
    <t>FSCRI_RI_3642</t>
  </si>
  <si>
    <t>COMUNE DI CASTELLANA SICULA</t>
  </si>
  <si>
    <t>F59J22000900006</t>
  </si>
  <si>
    <t>RIQUALIFICAZIONE ENERGETICA E MANUTENZIONE STRAORDINARIA NELL'EX EDIFICIO SCOLASTICO</t>
  </si>
  <si>
    <t>FSCRI_RI_3609</t>
  </si>
  <si>
    <t>COMUNE DI SINAGRA</t>
  </si>
  <si>
    <t>C66B19000010002</t>
  </si>
  <si>
    <t>LAVORI DI RIFUNZIONALIZZAZIONE, RIQUALIFICAZIONE  E ADEGUAMENTO IMPIANTISTICO DI UN MICRO NIDO</t>
  </si>
  <si>
    <t>FSCRI_RI_3429</t>
  </si>
  <si>
    <t>COMUNE DI BARCELLONA POZZO DI GOTTO</t>
  </si>
  <si>
    <t>LAVORI DI RIQUALIFICAZIONE, MANUTENZIONE STRAORDINARIA E ADEGUAMENTO IMPIANTI ASILO NIDO "PETRARO"</t>
  </si>
  <si>
    <t>FSCRI_RI_3611</t>
  </si>
  <si>
    <t>COMUNE DI NASO</t>
  </si>
  <si>
    <t>F75I19000190006</t>
  </si>
  <si>
    <t>PROGETTO PER INTERVENTO DI ADEGUAMENTO, RIFUNZIONALIZZAZIONE E RISTRUTTURAZIONE ASILO NIDO</t>
  </si>
  <si>
    <t>FSCRI_RI_3628</t>
  </si>
  <si>
    <t>COMUNE DI TORRENOVA</t>
  </si>
  <si>
    <t>G14E22000000002</t>
  </si>
  <si>
    <t>LAVORI DI AMPLIAMENTO E COMPLETAMENTO ASILO NIDO DI VIA B. CAPUTO – II° STRALCIO.</t>
  </si>
  <si>
    <t>FSCRI_RI_3132</t>
  </si>
  <si>
    <t>COMUNE DI RAGALNA</t>
  </si>
  <si>
    <t>E49D20000370002</t>
  </si>
  <si>
    <t>LAVORI DI COMPLETAMENTO, SISTEMAZIONE ESTERNA ED ACQUISTIO ARREDI DELL'ASILO NIDO IN CONTRADA PIANO</t>
  </si>
  <si>
    <t>FSCRI_RI_3636</t>
  </si>
  <si>
    <t>COMUNE DI VALDERICE</t>
  </si>
  <si>
    <t>C14E21000240001</t>
  </si>
  <si>
    <t>PROGETTO ESECUTIVO PER I LAVORI DI RISTRUTTURAZIONE, AMPLIAMENTO ED IMPLEMENTAZIONE</t>
  </si>
  <si>
    <t>FSCRI_RI_3423</t>
  </si>
  <si>
    <t>COMUNE DI ISPICA</t>
  </si>
  <si>
    <t>I79D19000100002</t>
  </si>
  <si>
    <t>REALIZZAZIONE DI UN ASILO NIDO MULTIFUZIONALE PRESSO IL PLESSO SCOLASTICO S.ANTONIO</t>
  </si>
  <si>
    <t>FSCRI_RI_3613</t>
  </si>
  <si>
    <t>D74H14001150004</t>
  </si>
  <si>
    <t>LAVORI DI RIQUALIFICAZIONE ENERGETICA, EDILIZIA ED IMPIANTISTICA DELL’ASILO NIDO COMUNALE FARO</t>
  </si>
  <si>
    <t>FSCRI_RI_3650</t>
  </si>
  <si>
    <t>ASSEMBLEA TERRITORIALE IDRICA DI MESSINA / COMUNE DI TERME VIGLIATORE</t>
  </si>
  <si>
    <t>E81J24000010005</t>
  </si>
  <si>
    <t>RIPRISTINO RETE IDRICA DI DISTRIBUZIONE, COMPLETAMENTO/SOSTITUZIONE RETE IDRICA VETUSTA</t>
  </si>
  <si>
    <t>2_SEMESTRE_2028</t>
  </si>
  <si>
    <t>FSCRI_RI_3581</t>
  </si>
  <si>
    <t>J22F24000140002</t>
  </si>
  <si>
    <t>REVAMPING DELL’IMPIANTO DI TRATTAMENTO MECCANICO BIOLOGICO CON LA REALIZZAZIONE DI UN COMPARTO FINAL</t>
  </si>
  <si>
    <t>FSCRI_RI_3430</t>
  </si>
  <si>
    <t>B47H19000570005</t>
  </si>
  <si>
    <t>A/18 ME-CT MESSA IN SICUREZZA ED ADEGUAMENTO D.LGS 264/2006. GALLERIE TAORMINA, GIARDINI, S. ANTONIO</t>
  </si>
  <si>
    <t>FSCRI_RI_3463</t>
  </si>
  <si>
    <t>B47H21006740005</t>
  </si>
  <si>
    <t>A/18 E A/20 "INSTALLAZIONE CASSE AUTOMATICHE E ADEGUAMENTO VARCHI</t>
  </si>
  <si>
    <t>FSCRI_RI_3511</t>
  </si>
  <si>
    <t>B89J23001040005</t>
  </si>
  <si>
    <t>A/18 ME-CT  A/20 ME-PA "VALUTAZIONE DELLA SICUREZZA DI PONTI,VIADOTTI,CAVALCAVIA E SOTTOVIA</t>
  </si>
  <si>
    <t>1_SEMESTRE_2028</t>
  </si>
  <si>
    <t>FSCRI_RI_3484</t>
  </si>
  <si>
    <t>Dipartimento BB.CC.</t>
  </si>
  <si>
    <t>G41E20000320002</t>
  </si>
  <si>
    <t>109 - CITTADELLA DELLA CULTURA, EX COMPLESSO OSPEDALIERO REGINA MARGHERITA. NUOVA SEDE DELLA SOPRINT</t>
  </si>
  <si>
    <t>FSCRI_RI_3684</t>
  </si>
  <si>
    <t>CONSORZIO PER LE AUTOSTRADE SICILIANE (CAS)</t>
  </si>
  <si>
    <t>B97H24001030005</t>
  </si>
  <si>
    <t>A18 ME-CT. REALIZZAZIONE DELLA RETE IDRICA ANTINCENDIO E COMPARTIMENTAZIONE DELLE USCITE EMERGENZA.</t>
  </si>
  <si>
    <t>FSCRI_RI_3686</t>
  </si>
  <si>
    <t>CONSORZIO PER LA AUTOSTRADE SICILIANE (CAS)</t>
  </si>
  <si>
    <t>B97H24001020005</t>
  </si>
  <si>
    <t>A20 ME-PA. RIQUALIFICAZIONE BARRIERE DI SICUREZZA BORDO PONTE VIADOTTI BROLO, BUONGIORNO, MARMORA...</t>
  </si>
  <si>
    <t>FSCRI_RI_3779</t>
  </si>
  <si>
    <t>E47J24000040005</t>
  </si>
  <si>
    <t>AMMODERNAMENTO E RIQUALIFICAZIONE AREA PARTENZE E CONTROLLO VARCHI PIANO PRIMO DELL’AEROPORTO CIVILE</t>
  </si>
  <si>
    <t>FSCRI_RI_3781</t>
  </si>
  <si>
    <t>E47J24000050005</t>
  </si>
  <si>
    <t>AMMODERNAMENTO E RIQUALIFICAZIONE AREA PARTENZE EXTRA SHEGEN PIANO PRIMO DELL’AEROPORTO CIVILE</t>
  </si>
  <si>
    <t>FSCRI_RI_3782</t>
  </si>
  <si>
    <t>E47J24000060005</t>
  </si>
  <si>
    <t>AMMODERNAMENTO E RIQUALIFICAZIONE AREA ARRIVI EXTRA SHEGEN PIANO TERRA DELL’AEROPORTO CIVILE «FLORIO</t>
  </si>
  <si>
    <t>FSCRI_RI_3389</t>
  </si>
  <si>
    <t>C96D11000140008</t>
  </si>
  <si>
    <t>POTENZIAMENTO DELL’IMPIANTO DI DEPURAZIONE BOCCA ARENA MAZARA DEL VALLO</t>
  </si>
  <si>
    <t>FSCRI_RI_3810</t>
  </si>
  <si>
    <t>F15F22000370002</t>
  </si>
  <si>
    <t>INTERVENTI URGENTI PER LA MESSA IN SICUREZZA DELLA SP 46 ISPICA-POZZALLO E SP 66 POZZALLO-SAMPIERI</t>
  </si>
  <si>
    <t>FSCRI_RI_3828</t>
  </si>
  <si>
    <t>E15F24000610001</t>
  </si>
  <si>
    <t>MESSA IN SICUREZZA DELLA STRADA COMUNALE NEL TRATTO COMPRESO TRA LA SP 60 E LOCALITÀ PONTE D'AMPOLO.</t>
  </si>
  <si>
    <t>FSCRI_RI_3829</t>
  </si>
  <si>
    <t>I87H24000360002</t>
  </si>
  <si>
    <t>LAVORI DI MANUTENZIONE STRAORDINARIA E MESSA IN SICUREZZA DELLA S.P.N.37</t>
  </si>
  <si>
    <t>FSCRI_RI_3831</t>
  </si>
  <si>
    <t>I27H23001910003</t>
  </si>
  <si>
    <t>LAVORI DI MANUTENZIONE STRAORDINARIA DELLE SS.PP. N. 16, 23, 24, 42, 44, 130, 198 E 238.</t>
  </si>
  <si>
    <t>FSCRI_RI_3832</t>
  </si>
  <si>
    <t>I87H23001490003</t>
  </si>
  <si>
    <t>LAVORI DI MANUTENZIONE STRAORDINARIA DELLE SS.PP. N. 6, 26, 31, 70, 102, 103, 134, 155, 157 E 222</t>
  </si>
  <si>
    <t>FSCRI_RI_3907</t>
  </si>
  <si>
    <t>COMUNE DI AGRIGENTO</t>
  </si>
  <si>
    <t>G44J23000640002</t>
  </si>
  <si>
    <t>REALIZZAZIONE DELL'IMPIANTO DI ILLUMINAZIONE ED AFFICIENTAMENTO ENERGETICO E DOMOTICO DELLO STADIO.</t>
  </si>
  <si>
    <t>FSCRI_RI_3953</t>
  </si>
  <si>
    <t>CITTÀ METROPOLITANA DI PALERMO</t>
  </si>
  <si>
    <t>D37H17001160002</t>
  </si>
  <si>
    <t>S.P. 119 “DI PORTELLA COLLA”: POLIZZI - PORTELLA COLLA — LAVORI DI SISTEMAZIONE E MESSA IN SICUREZZA</t>
  </si>
  <si>
    <t>FSCRI_RI_3955</t>
  </si>
  <si>
    <t>D47H15000430002</t>
  </si>
  <si>
    <t>S.P. N. 9 DELLE MADONIE- LA VORI PER LA SISTEMAZIONE DEL PIANO VIARIO, MESSA IN SICUREZZA. LOTTO 1</t>
  </si>
  <si>
    <t>FSCRI_RI_3956</t>
  </si>
  <si>
    <t>D47H24000960002</t>
  </si>
  <si>
    <t>STRADA PROVINCIALE N° 54 BIS “DI GIBILMANNA”. LAVORI DI RIPRESA DEL PIANO VIABILE IN TRATTI SALTUARI</t>
  </si>
  <si>
    <t>FSCRI_RI_3754</t>
  </si>
  <si>
    <t>H55I14000090002</t>
  </si>
  <si>
    <t>MESSA IN ESERCIZIO DISCARICA RIFIUTI NON PERICOLOSI III VASCA C.DA BALZA DI CETTA - COMUNE DI CASTEL</t>
  </si>
  <si>
    <t>FSCRI_RI_3961</t>
  </si>
  <si>
    <t>COMUNE DI MARIANOPOLI (CL)</t>
  </si>
  <si>
    <t>E41B24000110003</t>
  </si>
  <si>
    <t>REALIZZAZIONE DI UNA STRADA DI COLLEGAMENTO NELLA ZONA DI NUOVA ESPANSIONE DEL COMUNE DI MARIANOPOLI</t>
  </si>
  <si>
    <t>FSCRI_RI_3975</t>
  </si>
  <si>
    <t>COMUNE DI BRONTE</t>
  </si>
  <si>
    <t>D91B05000530006</t>
  </si>
  <si>
    <t>COLLEGAMENTO DELLA SS. 284 AL VIALE KENNEDY, QUALE VIA DI FUGA DI PROTEZIONE CIVILE</t>
  </si>
  <si>
    <t>FSCRI_RI_3986</t>
  </si>
  <si>
    <t>COMUNE DI GIARDINELLO</t>
  </si>
  <si>
    <t>J12C20000010001</t>
  </si>
  <si>
    <t>PROGETTO ESECUTIVO LAVORI MESSA IN SICUREZZA E CONSOLID. STRADA COLLEGAMENTO TRA LA SP1 E LA SP1BIS</t>
  </si>
  <si>
    <t>FSCRI_RI_3999</t>
  </si>
  <si>
    <t>LIBERO CONSORZIO COMUNALE DI AGRIGENTO</t>
  </si>
  <si>
    <t>B97H23000450002</t>
  </si>
  <si>
    <t>MESSA IN SICUREZZA DELLA SP 37 SCIACCA-CALTABELLOTTA</t>
  </si>
  <si>
    <t>FSCRI_RI_4002</t>
  </si>
  <si>
    <t>COMUNE DI PETRALIA SOPRANA</t>
  </si>
  <si>
    <t>E91B24000120002</t>
  </si>
  <si>
    <t>LAVORI DI COMPLETAMENTO DELLE INFRASTRUTTURE NELL'AREA MISTA (ARTIGIANALE-INDUSTRIALE) DI MADONNUZZA</t>
  </si>
  <si>
    <t>FSCRI_RI_4003</t>
  </si>
  <si>
    <t>COMUNE DI NICOSIA</t>
  </si>
  <si>
    <t>G11B21008610002</t>
  </si>
  <si>
    <t>COSTRUZIONE DI STRADA COMUNALE (VIA DI FUGA) DI COLLEGAMENTO DELLA VIA BELVISO CON IL TRATTO DI STRA</t>
  </si>
  <si>
    <t>FSCRI_RI_4009</t>
  </si>
  <si>
    <t>B37H22004730002</t>
  </si>
  <si>
    <t>MANUTENZIONE STRAORDINARIA INTERCOMUNALE 9 DI “SAN GANDOLFO E SUVARI” CALTAVUTURO A POLIZZI GENEROSA</t>
  </si>
  <si>
    <t>FSCRI_RI_4013</t>
  </si>
  <si>
    <t>DIPARTIMENTO INFRASTRUTTURE</t>
  </si>
  <si>
    <t>G97H22003010006</t>
  </si>
  <si>
    <t>SISTEMAZIONE DELLA STRADA DI COLLEGAMENTO DELLE CONTRADE "FAMILLO/CORSA"</t>
  </si>
  <si>
    <t>FSCRI_RI_4015</t>
  </si>
  <si>
    <t>COMUNE DI GRATTERI</t>
  </si>
  <si>
    <t>D47H17001440001</t>
  </si>
  <si>
    <t>MESSA IN SICUREZZA E DI RISPRISTINO DELLA VIABILITÀ DELLA STRADA COMUNALE MOLINO CAMPELLA</t>
  </si>
  <si>
    <t>FSCRI_RI_4016</t>
  </si>
  <si>
    <t>B99J22002970002</t>
  </si>
  <si>
    <t>MANUTENZIONE STRAORDINARIA SULLA STRADA INTERCOMUNALE PETRALIA SOTTANA – PETRALIA SOPRANA</t>
  </si>
  <si>
    <t>FSCRI_RI_4017</t>
  </si>
  <si>
    <t>C61B19000100005</t>
  </si>
  <si>
    <t>REALIZZAZIONE DI UNA VIA DI FUGA DEL CENTRO STORICO DEL PAESE MEDIANTE L’ADEGUAMENTO DEL PERCORSO</t>
  </si>
  <si>
    <t>FSCRI_RI_4018</t>
  </si>
  <si>
    <t>COMUNE DI AVOLA</t>
  </si>
  <si>
    <t>G61B22002470002</t>
  </si>
  <si>
    <t>PROGETTO ESECUTIVO RADDOPPIO DELLA S.S.115 DALLA ROTATORIA SULLA CIRCONVALLAZIONE A VIALE PERTINI</t>
  </si>
  <si>
    <t>FSCRI_RI_4020</t>
  </si>
  <si>
    <t>COMUNE DI SORTINO</t>
  </si>
  <si>
    <t>D57H10002940002</t>
  </si>
  <si>
    <t>LAVORI DI MANUTENZIONE STRAORDINARIA DELLA VIA DI FUGA CORSO UMBERTO – I STRALCIO</t>
  </si>
  <si>
    <t>FSCRI_RI_4023</t>
  </si>
  <si>
    <t>COMUNE DI RACCUJA</t>
  </si>
  <si>
    <t>F74E17000060008</t>
  </si>
  <si>
    <t>REALIZZAZIONE OPERE DI CORREDO E SOVRASTRUTTURE STRADALI SP 201. CONTURA, CALANO', BATIOLA, SP 205</t>
  </si>
  <si>
    <t>FSCRI_RI_4025</t>
  </si>
  <si>
    <t>COMUNE DI CASTRONOVO</t>
  </si>
  <si>
    <t>G62F22000000001</t>
  </si>
  <si>
    <t>LAVORI DI MANUTENZIONE STRAORDINARIA RIQUALIFICAZIONE E ADEGUAMENTO DELLA VIA CARRACCHIA DI SOPRA</t>
  </si>
  <si>
    <t>FSCRI_RI_4031</t>
  </si>
  <si>
    <t>CITTA' METROPOLITANA DI PALERMO</t>
  </si>
  <si>
    <t>D27H24001060006</t>
  </si>
  <si>
    <t>LAVORI DI MESSA IN SICUREZZA DELLA SP 5-BIS DI PIANA</t>
  </si>
  <si>
    <t>FSCRI_RI_4035</t>
  </si>
  <si>
    <t>COMUNE EDI CAMMARATA (AG)</t>
  </si>
  <si>
    <t>F37H23001720002</t>
  </si>
  <si>
    <t>OPERE DI CONSOLIDAMENTO SULLA STRADA SAN MICHELE - GENCA</t>
  </si>
  <si>
    <t>FSCRI_RI_4036</t>
  </si>
  <si>
    <t>COMUNE DI SAN PIETRO CLARENZA</t>
  </si>
  <si>
    <t>B87H24001600001</t>
  </si>
  <si>
    <t>MANUTENZIONE STRAORDINARIA DELLA VIA DI FUGA: VIA DELLE GINESTRE - VIALE LIBERTÀ, INNESTO SP 3/III</t>
  </si>
  <si>
    <t>FSCRI_RI_4044</t>
  </si>
  <si>
    <t>LIBERO CONSORZIO COMUNALE DI ENNA</t>
  </si>
  <si>
    <t>G77H10004240005</t>
  </si>
  <si>
    <t>LAVORI DI SISTEMAZIONE ED AMMODERNAMENTO DELLA S.P.98 "EX TURISTICA" - PIANO DELLA VIABILITÀ O.P.80</t>
  </si>
  <si>
    <t>FSCRI_RI_4058</t>
  </si>
  <si>
    <t>F11J24000080006</t>
  </si>
  <si>
    <t>LAVORI DI PROLUNGAMENTO DI VIA PADRE PIO FINO ALLA STRADA PROVINCIALE 25/I</t>
  </si>
  <si>
    <t>FSCRI_RI_4062</t>
  </si>
  <si>
    <t>COMUNE DI SANTA DOMENICA VITTORIA (ME)</t>
  </si>
  <si>
    <t>I37H09001470009</t>
  </si>
  <si>
    <t>LAVORI MESSA IN SICUREZZA VIA DI FUGA DELLA STRADA COMUNALE ESTERNA PER ROCCELLA V. E MOIO ALCANTARA</t>
  </si>
  <si>
    <t>FSCRI_RI_4063</t>
  </si>
  <si>
    <t>COMUNE DI PIRAINO</t>
  </si>
  <si>
    <t>E67H23001850007</t>
  </si>
  <si>
    <t>MESSA IN SICUREZZA DELLA VIA DI FUGA DI COLLEGAMENTO DELLA FRAZIONE DI FIUMARA-PRIMO STRALCIO</t>
  </si>
  <si>
    <t>FSCRI_RI_3982</t>
  </si>
  <si>
    <t>G41B16000190006</t>
  </si>
  <si>
    <t>202 - PROGETTO DI RIQUALIFICAZIONE E VALORIZZAZIONE DELL'AREA  ARCHEOLOGICA E ANTIQUARIUM DI TINDARI</t>
  </si>
  <si>
    <t>FSCRI_RI_3576</t>
  </si>
  <si>
    <t>ASSEMBLEA TERRITORIALE IDRICA MESSINA / COMUNE DI UCRIA</t>
  </si>
  <si>
    <t>J46B15000000001</t>
  </si>
  <si>
    <t>RIFACIMENTO RETE IDRICA DEL CENTRO ABITATO E DEI SERBATOI “PIANO CAMPO – CAFFUTI E SANT’ARCANGELO”</t>
  </si>
  <si>
    <t>FSCRI_RI_3614</t>
  </si>
  <si>
    <t>ASSEMBLEA TERRITORIALE IDRICA DI MESSINA / COMUNE DI LONGI</t>
  </si>
  <si>
    <t>I72B18000250007</t>
  </si>
  <si>
    <t>PROGETTO DI COMPLETAMENTO E RISTRUTTURAZIONE RETE IDRICA COMUNALE DEL CENTRO URBANO</t>
  </si>
  <si>
    <t>FSCRI_RI_3619</t>
  </si>
  <si>
    <t>ASSEMBLEA TERRITORIALE IDRICA DI CATANIA / COMUNE DI BRONTE - ACOSET S.P.A.</t>
  </si>
  <si>
    <t>H97H21008020006</t>
  </si>
  <si>
    <t>INTERVENTO DI RISANAMENTO CONDOTTA "MANIACE" TRAMITE TECNICA DI RELINING</t>
  </si>
  <si>
    <t>FSCRI_RI_3634</t>
  </si>
  <si>
    <t>I92E24000020001</t>
  </si>
  <si>
    <t>ACQUEDOTTO “MAGULI” (EX EAS) – MESSA IN ESERCIZIO POZZI E REALIZZAZIONE CONDOTTA DI COLLEGAMENTO</t>
  </si>
  <si>
    <t>FSCRI_RI_3638</t>
  </si>
  <si>
    <t>ASSEMBLEA TERRITORIALE IDRICA DI PALERMO / AMAP S.P.A.</t>
  </si>
  <si>
    <t>D82E23001030006</t>
  </si>
  <si>
    <t>RIQUALIFICAZIONE E POTENZIAMENTO DEL SISTEMA DI APPROVVIGIONAMENTO IDRICO DEL COMUNE DI PARTINICO</t>
  </si>
  <si>
    <t>FSCRI_RI_3651</t>
  </si>
  <si>
    <t>ASSEMBLEA TERRITORIALE IDRICA DI MESSINA / COMUNE DI CAPRI LEONE</t>
  </si>
  <si>
    <t>D28B24000110006</t>
  </si>
  <si>
    <t>RAZIONALIZZAZIONE ED EFFICIENTAMENTO RETE IDRICA INTERNA ED ESTERNA FRAZ. ROCCA DI CAPRI LEONE</t>
  </si>
  <si>
    <t>FSCRI_RI_3570</t>
  </si>
  <si>
    <t>F72F24000070001</t>
  </si>
  <si>
    <t>IMPIANTO INTEGRATO PER IL TRATTAMENTO DEI RIFIUTI URBANI RESIDUALI (R.U.R.) PER LA PRODUZIONE DI CSS</t>
  </si>
  <si>
    <t>FSCRI_RI_3586</t>
  </si>
  <si>
    <t>E92F16002810006</t>
  </si>
  <si>
    <t>PIATTAFORMA INTEGRATA GESTIONE RIFIUTI – IMPIANTO TRATTAMENTO MECCANICO BIOLOGICO DEI RIFIUTI</t>
  </si>
  <si>
    <t>FSCRI_RI_3981</t>
  </si>
  <si>
    <t>MESSA IN SICUREZZA DELLA STRADA EX. CONSORTILE 13 DI MANDRANOVA SINO ALLA SP 53 DELL'INCATENA</t>
  </si>
  <si>
    <t>FSCRI_RI_3995</t>
  </si>
  <si>
    <t>COMUNE DI CORLEONE (PA)</t>
  </si>
  <si>
    <t>G67H24000920002</t>
  </si>
  <si>
    <t>LAVORI DI MANUTENZIONE STRAORDINARIA DELLE VIE DI FUGA VIA S. ALDISIO E STRADE LIMITROFE</t>
  </si>
  <si>
    <t>FSCRI_RI_4014</t>
  </si>
  <si>
    <t>ANAS SPA</t>
  </si>
  <si>
    <t>F47H24000750002</t>
  </si>
  <si>
    <t>LAVORI DI PAVIMENTAZIONE E INSTALLAZIONE DI BARRIERE ANTIRUMORE SULLA SS 121</t>
  </si>
  <si>
    <t>FSCRI_RI_4021</t>
  </si>
  <si>
    <t>COMUNE DI SICULIANA</t>
  </si>
  <si>
    <t>G96G12000230005</t>
  </si>
  <si>
    <t>SISTEMAZIONE DELLA CIRCONVALLAZIONE NEL LUNGOMARE DI SICULIANA DA CONFIGURARSI COME VIA DI FUGA</t>
  </si>
  <si>
    <t>FSCRI_RI_4022</t>
  </si>
  <si>
    <t>COMUNE DI MONREALE</t>
  </si>
  <si>
    <t>I35F24000480002</t>
  </si>
  <si>
    <t>LAVORI DI MESSA IN SICUREZZA DELLA STRADA S.P.68 BIS.</t>
  </si>
  <si>
    <t>FSCRI_RI_4033</t>
  </si>
  <si>
    <t>H57H21007430006</t>
  </si>
  <si>
    <t>LAVORI DI DEMOLIZIONE E RICOSTRUZIONE DEL PONTE SUL FIUME LENZI LUNGO LA S.P. N. 34</t>
  </si>
  <si>
    <t>FSCRI_RI_3152</t>
  </si>
  <si>
    <t>C67B17000420002</t>
  </si>
  <si>
    <t>SINAGRA_LAVORI DI COMPLETAMENTO DEL CONSOLIDAMENTO DELLA SCARPATA A MONTE DELL'AREA P.I.M.</t>
  </si>
  <si>
    <t>FSCRI_RI_3157</t>
  </si>
  <si>
    <t>J89C21000270001</t>
  </si>
  <si>
    <t>MODICA_MITIGAZIONE DEL RISCHIO IDROGEOLOGICO PER ESONDAZIONE DEL TORRENTE JANNI MAURO</t>
  </si>
  <si>
    <t>FSCRI_RI_3159</t>
  </si>
  <si>
    <t>B58H24001000001</t>
  </si>
  <si>
    <t>ALESSANDRIA DELLA ROCCA_LAVORI DI CONSOLIDAMENTO E PROTEZIONE DEL VALLONE FRETTI</t>
  </si>
  <si>
    <t>FSCRI_RI_3351</t>
  </si>
  <si>
    <t>B88H24000750001</t>
  </si>
  <si>
    <t>AGIRA_LAVORI DI RIEFFICENTAMENTO DI UN TRATTO DEL TORRENTE SALITO</t>
  </si>
  <si>
    <t>FSCRI_RI_3357</t>
  </si>
  <si>
    <t>G93H20000390002</t>
  </si>
  <si>
    <t>MARINEO_COMPLETAMENTO DEL CONSOLIDAMENTO DEL CENTRO ABITATO TRA VIA ARNONE E PIAZZA DELLA REPUBBLICA</t>
  </si>
  <si>
    <t>FSCRI_RI_3358</t>
  </si>
  <si>
    <t>B18H24000690001</t>
  </si>
  <si>
    <t>CAPO D'ORLANDO_INTERVENTO URGENTE CONSOLIDAMENTO MURI SOSTEGNO LUNGOMARE SAN GREGORIO</t>
  </si>
  <si>
    <t>FSCRI_RI_3360</t>
  </si>
  <si>
    <t>J49D16002150001</t>
  </si>
  <si>
    <t>MONTELEPRE_SISTEMAZIONE E MESSA IN SICUREZZA DELLA SP 1 NEL TERRITORIO COMUNALE DI MONTELEPRE</t>
  </si>
  <si>
    <t>FSCRI_RI_3368</t>
  </si>
  <si>
    <t>D64B20000030001</t>
  </si>
  <si>
    <t>CERAMI_LAVORI DI MESSA IN SICUREZZA DEL TRATTO STRADALE DI CORSO ROMA</t>
  </si>
  <si>
    <t>FSCRI_RI_3369</t>
  </si>
  <si>
    <t>B98H24000770001</t>
  </si>
  <si>
    <t>LEONFORTE_MISE INFRASTRUTTURE DEL CANALE TAGLIATA, LUNGO IL TRATTO DI VIA CAPRA E CORSO UMBERTO</t>
  </si>
  <si>
    <t>FSCRI_RI_3391</t>
  </si>
  <si>
    <t>B98H24000780001</t>
  </si>
  <si>
    <t>CALTANISSETTA_LAVORI DI RIFUNZIONALIZZAZIONE IDRAULICA DI UN TRATTO DEL TORRENTE DELLE GRAZIE.</t>
  </si>
  <si>
    <t>FSCRI_RI_3410</t>
  </si>
  <si>
    <t>B38H24001070001</t>
  </si>
  <si>
    <t>ACI CATENA_LAVORI DI SISTEMAZIONE IDRAULICA DEL TRATTO DI STRADA TRA VIA FINOCCHIARI E RUSSO BASILE</t>
  </si>
  <si>
    <t>FSCRI_RI_3417</t>
  </si>
  <si>
    <t>B48H24000660001</t>
  </si>
  <si>
    <t>CASTEL DI IUDICA_MESSA IN SICUREZZA DELLA STRADA COMUNALE VIA PASUBIO, INGRESSO CIMITERO.</t>
  </si>
  <si>
    <t>FSCRI_RI_3494</t>
  </si>
  <si>
    <t>C56G16000050006</t>
  </si>
  <si>
    <t>CENTURIPE_LAVORI DI REALIZZAZIONE DEL PARCO URBANO MONTE CALVARIO. I LOTTO FUNZIONALE</t>
  </si>
  <si>
    <t>FSCRI_RI_3503</t>
  </si>
  <si>
    <t>B48H22000370001</t>
  </si>
  <si>
    <t>SCORDIA_LAVORI URGENTI DI PULIZIA IDRAULICA E RIPARAZIONE ARGINI CROLLATI TORRENTE ARCHI</t>
  </si>
  <si>
    <t>FSCRI_RI_3506</t>
  </si>
  <si>
    <t>C17C20000140001</t>
  </si>
  <si>
    <t>FURCI SICULO_CONSOLIDAMENTO E SISTEMAZIONE IDRAULICA STRADA DI COLLEGAMENTO DELLE FRAZIONI GROTTE</t>
  </si>
  <si>
    <t>FSCRI_RI_3507</t>
  </si>
  <si>
    <t>J37H20003190001</t>
  </si>
  <si>
    <t>GODRANO_MESSA IN SICUREZZA DI UN TRATTO DI STRADA COMUNALE GODRANO C.DA CANNITELLO</t>
  </si>
  <si>
    <t>FSCRI_RI_3510</t>
  </si>
  <si>
    <t>H23H20000040001</t>
  </si>
  <si>
    <t>S. SALVATORE DI FITALIA_MISE VERSANTE A VALLE DEL SANTUARIO DI SAN CALOGERO E VIA CORSO DEL POPOLO</t>
  </si>
  <si>
    <t>FSCRI_RI_3854</t>
  </si>
  <si>
    <t>J49D16001930001</t>
  </si>
  <si>
    <t>ACIREALE_INTERVENTI DI SISTEMAZIONE IDRAULICA DELL'AREA DEL TERRITORIO COMUNALE ZONA WAGNER</t>
  </si>
  <si>
    <t>FSCRI_RI_3855</t>
  </si>
  <si>
    <t>J49D16001940001</t>
  </si>
  <si>
    <t>ACIREALE_CONSOLIDAMENTO E SISTEMAZIONE IDRAULICA DEL TORRENTE LAVINAIO PLATANI</t>
  </si>
  <si>
    <t>FSCRI_RI_3863</t>
  </si>
  <si>
    <t>J89D16003280001</t>
  </si>
  <si>
    <t>BROLO_PROGETTO DI CONSOLIDAMENTO</t>
  </si>
  <si>
    <t>FSCRI_RI_3865</t>
  </si>
  <si>
    <t>D14D22000170001</t>
  </si>
  <si>
    <t>CALTABELLOTTA_CONSOLIDAMENTO E SISTEMAZIONE ABITATO A MONTE E A VALLE DELLA VIA COLONNELLO VITA</t>
  </si>
  <si>
    <t>FSCRI_RI_3880</t>
  </si>
  <si>
    <t>F43B17000030001</t>
  </si>
  <si>
    <t>CONSOLIDAMENTO DELLA PERIFERIA SUD-EST ABITATO DI LIBRIZZI CENTRO LUNGO LA SP 126</t>
  </si>
  <si>
    <t>FSCRI_RI_3884</t>
  </si>
  <si>
    <t>J79D16001830001</t>
  </si>
  <si>
    <t>LONGI_CONSOLIDAMENTO A DIFESA DEL CENTRO ABITATO ZONA SOTTOSTANTE PIAZZA DEGLI EROI E VIA S. CROCE - completamento</t>
  </si>
  <si>
    <t>FSCRI_RI_3888</t>
  </si>
  <si>
    <t>J29D16001380001</t>
  </si>
  <si>
    <t>PROGETTO ESECUTIVO DEI LAVORI DI CONSOLIDAMENTO E SISTEMAZIONE VIARIA DEL QUARTIERE SAN GIUSTO – 3°</t>
  </si>
  <si>
    <t>FSCRI_RI_3890</t>
  </si>
  <si>
    <t>J35H20000030001</t>
  </si>
  <si>
    <t>MONREALE_LAVORI DI CONSOLIDAMENTO</t>
  </si>
  <si>
    <t>FSCRI_RI_3893</t>
  </si>
  <si>
    <t>J89D16003330001</t>
  </si>
  <si>
    <t>INTERVENTO DI SISTEMAZIONE IDROGEOLOGICA AREE IN FRANA SU INFRASTRUTTURA IN C.DA CORDOVERSE</t>
  </si>
  <si>
    <t>FSCRI_RI_3894</t>
  </si>
  <si>
    <t>J89D16003220001</t>
  </si>
  <si>
    <t>MUSSOMELI_DISSESTO PRESSO IL CASTELLO MANFREDONICO</t>
  </si>
  <si>
    <t>FSCRI_RI_3905</t>
  </si>
  <si>
    <t>J99D16002700001</t>
  </si>
  <si>
    <t>SAN PIER NICETO_LAVORI MITIGAZIONE RISCHIO IDROGEOLOGICO</t>
  </si>
  <si>
    <t>FSCRI_RI_3911</t>
  </si>
  <si>
    <t>J89D16003150001</t>
  </si>
  <si>
    <t>SCIACCA_INTERVENTO DI STABILITÀ DEL VIADOTTO CANSALAMONE</t>
  </si>
  <si>
    <t>FSCRI_RI_3917</t>
  </si>
  <si>
    <t>G66F23000140002</t>
  </si>
  <si>
    <t>TERMINI IMERESE-LAVORI DI SISTEMAZIONE IDRAULICA DEL TORRENTE BARRATINA E DEL FIUME TORTO</t>
  </si>
  <si>
    <t>FSCRI_RI_3922</t>
  </si>
  <si>
    <t>B98H24000800001</t>
  </si>
  <si>
    <t>VILLAROSA_LAVORI DI RIEFFICIENTAMENTO DEL FIUME MORELLO A VALLE DELLA DIGA VILLAROSA</t>
  </si>
  <si>
    <t>FSCRI_RI_3924</t>
  </si>
  <si>
    <t>F47B16000480009</t>
  </si>
  <si>
    <t>MESSINA_SISTEMAZIONE IDRAULICA E REALIZZAZIONE DI UNA STRADA DI COLLEGAMENTO</t>
  </si>
  <si>
    <t>FSCRI_RI_4024</t>
  </si>
  <si>
    <t>D17H23002010002</t>
  </si>
  <si>
    <t>PETRALIA SOTTANA _LAVORI DI M.S. PER LA RIPRESA DI TRATTI AMMALORATI, OPERE DI PRESIDIO</t>
  </si>
  <si>
    <t>FSCRI_RI_4027</t>
  </si>
  <si>
    <t>COMMISSARIO DI GOVERNO CONTRO IL DISSESTO IDROGEOLOGICO DELLA REGIONE SICILIANA</t>
  </si>
  <si>
    <t>D27H15000890002</t>
  </si>
  <si>
    <t>GIULIANA _LAVORI RIPRESA DI TRATTI DANNEGGIATI, SISTEMAZIONE  E COSTRUZIONE DI OPERE DI PRESIDIO</t>
  </si>
  <si>
    <t>FSCRI_RI_3380</t>
  </si>
  <si>
    <t>J35E06000220006</t>
  </si>
  <si>
    <t>COMPLETAMENTO RETE FOGNANTE SANTA FLAVIA</t>
  </si>
  <si>
    <t>FSCRI_RI_3407</t>
  </si>
  <si>
    <t>G18F12000750007</t>
  </si>
  <si>
    <t>COMPLETAMENTO DEPURATORE CONSORTILE DI MISTERBIANCO ED ESTENSIONE DELLA RETE FOGNARIA</t>
  </si>
  <si>
    <t>FSCRI_RI_3569</t>
  </si>
  <si>
    <t>F72E24000010004</t>
  </si>
  <si>
    <t>REALIZZAZIONE DELLA NUOVA RETE IDRICA A CITTÀ GIARDINO, FRAZIONE DI MELILLI</t>
  </si>
  <si>
    <t>FSCRI_RI_3643</t>
  </si>
  <si>
    <t>ASSEMBLEA TERRITORIALE IDRICA DI MESSINA / COMUNE DI SAN SALVATORE DI FITALIA</t>
  </si>
  <si>
    <t>H28B20001320009</t>
  </si>
  <si>
    <t>CONDOTTA ADDUZIONE E RETI IDRICHE INTERNE FRAZIONI VERSANTE OVEST</t>
  </si>
  <si>
    <t>FSCRI_RI_3174</t>
  </si>
  <si>
    <t>J29B19000000006</t>
  </si>
  <si>
    <t>COLLETTAMENTO REFLUI DEI COMUNI  TERRASINI E CINISI E DELL'ABITATO A OVEST DI VILLAGRAZIA DI CARINI</t>
  </si>
  <si>
    <t>FSCRI_RI_3408</t>
  </si>
  <si>
    <t>DIPARTIMENTO REGIONALE DELLE INFRASTRUTTURE, DELLA MOBILITÀ E DEI TRASPORTI</t>
  </si>
  <si>
    <t>BANDO PUBBLICO PER LA RIQUALIFICAZIONE URBANA DEI CENTRI ABITATI DELLA REGIONE SICILIANA</t>
  </si>
  <si>
    <t>2_SEMESTRE_2029</t>
  </si>
  <si>
    <t>FSCRI_RI_3437</t>
  </si>
  <si>
    <t>B47H19000560005</t>
  </si>
  <si>
    <t>A/20ME-PA"MESSA IN SICUREZZA E ADEGUAMENTO AL D.LGS 264/06 GALLERIA CICERO E CALAVÀ</t>
  </si>
  <si>
    <t>FSCRI_RI_3442</t>
  </si>
  <si>
    <t>B47H21006730005</t>
  </si>
  <si>
    <t>A/18 ME-CT "RIQUALIFICAZIONE TRA LO SVINCOLO DI GIARRE E LA BARRIERA DI CATANIA NORD</t>
  </si>
  <si>
    <t>FSCRI_RI_3447</t>
  </si>
  <si>
    <t>B47H21006460005</t>
  </si>
  <si>
    <t>A/20 ME-PA"MANUTENZIONE STRAORDINARIA TANGENZIALE DI MESSINA</t>
  </si>
  <si>
    <t>1_SEMESTRE_2029</t>
  </si>
  <si>
    <t>FSCRI_RI_3452</t>
  </si>
  <si>
    <t>B67H21009390005</t>
  </si>
  <si>
    <t>A/20 ME-PA"RIQUALIFICAZIONE BARRIERE DI SICUREZZA TRA GLI SVINCOLI DI MILAZZO E FALCONE</t>
  </si>
  <si>
    <t>FSCRI_RI_3512</t>
  </si>
  <si>
    <t>B97H21008190005</t>
  </si>
  <si>
    <t>A20/ME-PA "RIQUALIF. BARRIERE DI SICUREZZA BORDO PONTE TRA LA BARRIEREA DI MESSINA SUD  E MILAZZO</t>
  </si>
  <si>
    <t>FSCRI_RI_3513</t>
  </si>
  <si>
    <t>B37H22007060005</t>
  </si>
  <si>
    <t>A/20 ME-PA "RIPRISTINO DELLA FUNZIONALITA' DEL VIADOTTO BUZZA TRA I KM 119,680-120,771</t>
  </si>
  <si>
    <t>FSCRI_RI_3519</t>
  </si>
  <si>
    <t>B46G22015980005</t>
  </si>
  <si>
    <t>A/18 ME-CT A/20 ME-PA 2VALUTAZIONE DELLA SICUREZZA DI PONTI, VIADOTTI, CAVALCAVIA E SOTTOVIA</t>
  </si>
  <si>
    <t>FSCRI_RI_3672</t>
  </si>
  <si>
    <t>D71B24000200006</t>
  </si>
  <si>
    <t>LAVORI DI COMPLETAMENTO STRADA MIRTO - FORNACE - CAMMA - SCORRRIMENTO VELOCE</t>
  </si>
  <si>
    <t>FSCRI_RI_3677</t>
  </si>
  <si>
    <t>COMUNE DI ISPICA - SINDACO PRO TEMPORE</t>
  </si>
  <si>
    <t>I71B24000130002</t>
  </si>
  <si>
    <t>LAVORI DI RIFAC.TO DEL PONTE IN C.DA COZZO MUNÌ - COMUNE DI ISPICA (RG) PER RICONGIUNGIMENTO STRADA</t>
  </si>
  <si>
    <t>FSCRI_RI_3679</t>
  </si>
  <si>
    <t>COMUNE DI PANTELLERIA</t>
  </si>
  <si>
    <t>H27H22003540008</t>
  </si>
  <si>
    <t>RIQUALIFICAZIONE DELLE STRADE URBANE RICADENTI NELL'AREA COMPRESA TRA L'AEROPORTO ED IL PORTO</t>
  </si>
  <si>
    <t>FSCRI_RI_3683</t>
  </si>
  <si>
    <t>B12C18000190001</t>
  </si>
  <si>
    <t>A20 ME-PA. REALIZZAZIONE DELLO SVINCOLO DI MONFORTE SAN GIORGIO (ME).</t>
  </si>
  <si>
    <t>FSCRI_RI_3685</t>
  </si>
  <si>
    <t>D47I24000000002</t>
  </si>
  <si>
    <t>OPERA INCOMPIUTA INERENTE I LAVORI DI COMPLETAMENTO DEL CENTRO POLIFUNZIONALE DI PIANO CARMINE.</t>
  </si>
  <si>
    <t>FSCRI_RI_3698</t>
  </si>
  <si>
    <t>G61B21010540002</t>
  </si>
  <si>
    <t>PROGETTAZIONE DELL’INTERVENTO INFRASTRUTTURALE SULLA STRADA INTERVALLIVA TIRRENO – IONICA</t>
  </si>
  <si>
    <t>FSCRI_RI_3713</t>
  </si>
  <si>
    <t>H51D23000140005</t>
  </si>
  <si>
    <t>INTERVENTI DI SPOSTAMENTO VERSO NORD DELLA VIABILITÀ COFFA-PORRAZZITO, CONTESTUALE REALIZZ. OPERE</t>
  </si>
  <si>
    <t>FSCRI_RI_3717</t>
  </si>
  <si>
    <t>SOCIETA' AEROPORTO CATANIA (SAC)</t>
  </si>
  <si>
    <t>H64G21000010005</t>
  </si>
  <si>
    <t>MIGLIORAMENTO DEL COMPARTO SECURITY DEL PIANO PARTENZE</t>
  </si>
  <si>
    <t>FSCRI_RI_3718</t>
  </si>
  <si>
    <t>SOCIETA’ AEROPORTO CATANIA S.P.A. (SAC)</t>
  </si>
  <si>
    <t>H61D22000190005</t>
  </si>
  <si>
    <t>VARCO DOGANALE E DI SECURITY, VIABILITÀ INTERNA SEDIME ED OPERE DI PERTINENZA</t>
  </si>
  <si>
    <t>FSCRI_RI_3771</t>
  </si>
  <si>
    <t>AIRGEST SPA- SOCIETÀ DI GESTIONE AEROPORTO CIVILE DI TRAPANI-BIRGI</t>
  </si>
  <si>
    <t>E45H24000200002</t>
  </si>
  <si>
    <t>OPERE DI SISTEMAZIONE IDRAULICA ED AMBIENTALI DELL’IMPIANTO DEPURAZIONE AL SERVIZIO DELL’AEROPORTO</t>
  </si>
  <si>
    <t>FSCRI_RI_3376</t>
  </si>
  <si>
    <t>D76D08000090005</t>
  </si>
  <si>
    <t>RICONVERSIONE IMPIANTO DI DEPURAZIONE FONDO VERDE,RILANCIO AD ACQUA DEI CORSARI E REALIZ. SCARICO EM PALERMO</t>
  </si>
  <si>
    <t>FSCRI_RI_3388</t>
  </si>
  <si>
    <t>C92I10000210008</t>
  </si>
  <si>
    <t>RISTRUTTURAZIONE COLLETTORE ACQUE NERE DA MAZARA CENTRO AL DEPURATORE DI BOCCA ARENA</t>
  </si>
  <si>
    <t>FSCRI_RI_3783</t>
  </si>
  <si>
    <t>E47J24000080005</t>
  </si>
  <si>
    <t>RISTRUTTURAZIONE E ADEGUAMENTO SISMICO DELLA CASERMA VV.FF. DEL DISTACCAMENTO DI BIRGI</t>
  </si>
  <si>
    <t>FSCRI_RI_3412</t>
  </si>
  <si>
    <t>D27H12001840009</t>
  </si>
  <si>
    <t>COMUNE CATANIA - COMPLETAMENTO DEPURATORE CONSORTILE DI CATANIA ED ESTENSIONE RETE FOGNARIA</t>
  </si>
  <si>
    <t>FSCRI_RI_3413</t>
  </si>
  <si>
    <t>C43J12002110009</t>
  </si>
  <si>
    <t>REALIZZAZIONE IMPIANTO DI DEPURAZIONE CONSORTILE DI ACIREALE ED ESTENSIONE RETI COMUNALI</t>
  </si>
  <si>
    <t>FSCRI_RI_3802</t>
  </si>
  <si>
    <t>G77H22001380006</t>
  </si>
  <si>
    <t>INTERVENTI ORDINARI E STRAORDINARI DELLA STRADA SP 30 SANTA NINFA – CASTELVETRANO (TP)</t>
  </si>
  <si>
    <t>FSCRI_RI_3811</t>
  </si>
  <si>
    <t>F57H24001550001</t>
  </si>
  <si>
    <t>SP N. 7 “COMISO – CHIARAMONTE GULFI”, AMMODERNAMENTO DAL KM 8+600 AL KM 10+700</t>
  </si>
  <si>
    <t>FSCRI_RI_3813</t>
  </si>
  <si>
    <t>C14C22001310003</t>
  </si>
  <si>
    <t>MESSA IN SICUREZZA, AI SENSI DELL’ART. 5 DELLA L.R. N. 21/1998 DEL PORTO DI BONAGIA A VALDERICE (TP)</t>
  </si>
  <si>
    <t>FSCRI_RI_3316</t>
  </si>
  <si>
    <t>DIPARTIMENTO REGIONALE ACQUA E RIFIUTI</t>
  </si>
  <si>
    <t>G72E24000120001</t>
  </si>
  <si>
    <t>DIGA CASTELLO - INTERVENTI DI ADEGUAMENTO SISMICO DELLE OPERE ACCESSORIE, DI RISANAMENTO OPERE IN CLS E INTERVENTI MANUTENTIVI DEL MANTO DI TENUTA DEL PARAMENTO DI MONTE DELLA DIGA</t>
  </si>
  <si>
    <t>FSCRI_RI_3455</t>
  </si>
  <si>
    <t>DIPARTIMENTO REGIONALE DELL’ACQUA E DEI RIFIUTI</t>
  </si>
  <si>
    <t>G99E18000050001</t>
  </si>
  <si>
    <t>DIGA ARANCIO - MANUTENZIONE STRAORDINARIA SCARICHI</t>
  </si>
  <si>
    <t>FSCRI_RI_3824</t>
  </si>
  <si>
    <t>B97H19003070002</t>
  </si>
  <si>
    <t>MANUTENZIONE STRAORDINARIA DELL'ASSE DI COLLEGAMENTO TRA LA S.S. 115 E LA S.S. 189. 1° LOTTO.</t>
  </si>
  <si>
    <t>FSCRI_RI_3909</t>
  </si>
  <si>
    <t>COMUNE DI UCRIA (ME)</t>
  </si>
  <si>
    <t>J41J23001420002</t>
  </si>
  <si>
    <t>REALIZZAZIONE DELLA CIRCONVALLAZIONE DELL’ABITATO DI UCRIA SULLA S.S. 116 CAPO D’ORLANDO - RANDAZZO</t>
  </si>
  <si>
    <t>FSCRI_RI_3946</t>
  </si>
  <si>
    <t>G81B20000870009</t>
  </si>
  <si>
    <t>SP 22.LAVORI DI COSTRUZIONE DI UN NUOVO TRATTO DI VARIANTE TRA IL KM 0+000 E KM 4+000</t>
  </si>
  <si>
    <t>FSCRI_RI_3949</t>
  </si>
  <si>
    <t>CITTA’ METROPOLITANA DI CATANIA</t>
  </si>
  <si>
    <t>D97H20000320008</t>
  </si>
  <si>
    <t>LAVORI DI RIQUALIFICAZIONE DELLA SP 147 "VIZZINI -LICODIA EUBEA"</t>
  </si>
  <si>
    <t>FSCRI_RI_3952</t>
  </si>
  <si>
    <t>I35F24000490002</t>
  </si>
  <si>
    <t>MESSA IN SICUREZZA DELLE STRADE DI VIA LINEA FERRATA E VIA SPARTIVIOLO, NEL COMUNE DI MONREALE</t>
  </si>
  <si>
    <t>FSCRI_RI_3954</t>
  </si>
  <si>
    <t>DIPARTIMENTO REGIONALE DELLE INFRASTRUTTURE</t>
  </si>
  <si>
    <t>NUOVA FERMATA CARINI RI. MED.</t>
  </si>
  <si>
    <t>FSCRI_RI_3960</t>
  </si>
  <si>
    <t>D87H24001870006</t>
  </si>
  <si>
    <t>RIQUALIFICAZIONE DELLA RETE STRADALE SECONDARIA: SP 8 E SP 58 ED EXCONSORTILE 8 DI MIANO</t>
  </si>
  <si>
    <t>FSCRI_RI_3968</t>
  </si>
  <si>
    <t>D17H24002220006</t>
  </si>
  <si>
    <t>STRADA PROVINCIALE N° 134 “DI COZZO SCOZZARI”: BOLOGNETTA -COZZO SCOZZARI – B° PORTELLA DELL’ACCIA</t>
  </si>
  <si>
    <t>FSCRI_RI_3972</t>
  </si>
  <si>
    <t>D67H24001720006</t>
  </si>
  <si>
    <t>MESSA IN SICUREZZA E MIGLIORAMENTO PLANO ALTIMETRICO DELLA SEDE STRADALE DELLA SP 4. LOTTO 1</t>
  </si>
  <si>
    <t>FSCRI_RI_3974</t>
  </si>
  <si>
    <t>DIPARTIMENTO REGIONALE DELLE INFRASTRUTTURE / ANAS</t>
  </si>
  <si>
    <t>F41B03000230001</t>
  </si>
  <si>
    <t>OPERE DI COMPENSAZIONE INERENTI I LAVORI DI AMMODERNAMENTO DELLA SS121 - SS189 (PALERMO - AGRIGENTO)</t>
  </si>
  <si>
    <t>FSCRI_RI_3976</t>
  </si>
  <si>
    <t>D57H15000940002</t>
  </si>
  <si>
    <t>STRADA PROVINCIALE N° 12 “DI CONTESSA”</t>
  </si>
  <si>
    <t>FSCRI_RI_3977</t>
  </si>
  <si>
    <t>MESSA IN SICUREZZA STRADA DI COLLEGAMENTO TRA LA EX CONSORTILE 8/SP8 E LA SP 64 DI SERRAFICHERA</t>
  </si>
  <si>
    <t>FSCRI_RI_3992</t>
  </si>
  <si>
    <t>COMUNE DI PALMA DI MONTECHIARO</t>
  </si>
  <si>
    <t>F39J23002280006</t>
  </si>
  <si>
    <t>OPERA INCOMPIUTA. COMPLETAMENTO PARCHEGGIO AD IMPATTO ZERO - A SERVIZIO DI VIA DI FUGA PIAZZA MAZZIN</t>
  </si>
  <si>
    <t>FSCRI_RI_3994</t>
  </si>
  <si>
    <t>G77H21083750002</t>
  </si>
  <si>
    <t>SP 47 “PIANO TORRE DIGA ANCIPA – BIVIO SS 120”. MANUTENZIONE STRAORDINARIA</t>
  </si>
  <si>
    <t>FSCRI_RI_3998</t>
  </si>
  <si>
    <t xml:space="preserve"> LIBERO CONSORZIO COMUNALE DI AGRIGENTO</t>
  </si>
  <si>
    <t>B87H24001930002</t>
  </si>
  <si>
    <t>MESSA IN SICUREZZA SP 20B -CASTELTERMINI E SAN BIAGIO PLATANI</t>
  </si>
  <si>
    <t>FSCRI_RI_4005</t>
  </si>
  <si>
    <t>COMUNE DI BROLO</t>
  </si>
  <si>
    <t>J87H24000860005</t>
  </si>
  <si>
    <t>COMPLETAMENTO DELLA STRADA INTERCOMUNALE S. ANGELO DI BROLO, PIRAINO E BROLO–FIUMARE BROLO-S.ANGELO</t>
  </si>
  <si>
    <t>FSCRI_RI_4012</t>
  </si>
  <si>
    <t>B47H24000920002</t>
  </si>
  <si>
    <t>LAVORI DI MANUTENZIONE STRAORDINARIAE MESSA IN SICUREZZA DELLE STRADE PROVINCIALI N. 85A “GROTTE –</t>
  </si>
  <si>
    <t>FSCRI_RI_4019</t>
  </si>
  <si>
    <t>COMUNE DI REALMONTE</t>
  </si>
  <si>
    <t>G87H23002790009</t>
  </si>
  <si>
    <t>VIABILITÀ TERRITORIALE DENOMINATA GIALLONARDO-COMUNE DI REALMONTE.</t>
  </si>
  <si>
    <t>FSCRI_RI_4026</t>
  </si>
  <si>
    <t>COMUNE DI CATANIA</t>
  </si>
  <si>
    <t>D61J24000060001</t>
  </si>
  <si>
    <t>REALIZZAZIONE DI UN PARCHEGGIO MULTIPIANO IN SOSTITUZIONE DEL PARCHEGGIO A RASO DI VIA LUIGI STURZO</t>
  </si>
  <si>
    <t>FSCRI_RI_4029</t>
  </si>
  <si>
    <t>D47H24001290006</t>
  </si>
  <si>
    <t>LAVORI DI MESSA IN SICUREZZA DELLA SP 21 DI SCIARA</t>
  </si>
  <si>
    <t>FSCRI_RI_4037</t>
  </si>
  <si>
    <t>COMUNE DI RAFFADALI (AG)</t>
  </si>
  <si>
    <t>E61B21004000005</t>
  </si>
  <si>
    <t>COMPLETAMENTO DELLA STRADA ESTERNA DI SNELLIMENTO TRAFFICO A VALLE DELL'ABITATO DI RAFFADALI (AG).</t>
  </si>
  <si>
    <t>FSCRI_RI_4043</t>
  </si>
  <si>
    <t>G77H12001100003</t>
  </si>
  <si>
    <t>LAVORI LUNGO LA S.P. N. 28 “PANORAMICA” PER LA COSTRUZIONE DEI TRATTI CROLLATI NEL  2009 E NEL 2015</t>
  </si>
  <si>
    <t>FSCRI_RI_3420</t>
  </si>
  <si>
    <t>ISMETT</t>
  </si>
  <si>
    <t>10.02 STRUTTURE E ATTREZZATURE SANITARIE</t>
  </si>
  <si>
    <t>I24E24000170003</t>
  </si>
  <si>
    <t>RINNOVO TECNOLOGICO ISMETT 2</t>
  </si>
  <si>
    <t>FSCRI_RI_3421</t>
  </si>
  <si>
    <t>AZIENDE SSR</t>
  </si>
  <si>
    <t>G75F24000320001</t>
  </si>
  <si>
    <t>POTENZIAMENTO RETE OSPEDALIERA EX DL34/2020</t>
  </si>
  <si>
    <t>FSCRI_RI_3313</t>
  </si>
  <si>
    <t>G38B23001420005</t>
  </si>
  <si>
    <t>DIGA OLIVO - INTERVENTIDI MANUTENZIONE STRAORDINARIA SCARICHI E SISTEMA DI TENUTA 1° LOTTO</t>
  </si>
  <si>
    <t>FSCRI_RI_3317</t>
  </si>
  <si>
    <t>G69E18000060001</t>
  </si>
  <si>
    <t>DIGA LENTINI - MANUTENZIONE STRAORDINARIA SCARICHI E IMPIANTI, RIVALUTAZIONE SISMICA</t>
  </si>
  <si>
    <t>FSCRI_RI_3318</t>
  </si>
  <si>
    <t>G99E18000080001</t>
  </si>
  <si>
    <t>DIGA LAGHETTO GORGO - INTERVENTI SULLO SBARRAMENTO, OPERE ACCESSORIE E SULLA CASA DI GUARDIA NECESSA</t>
  </si>
  <si>
    <t>FSCRI_RI_3319</t>
  </si>
  <si>
    <t>G38B11000090006</t>
  </si>
  <si>
    <t>DIGHE SCANZANO ROSSELLA - PRIMI INTERVENTI DI STABILIZZAZIONE DELLA SPALLA IN SINISTRA IDRAULICA</t>
  </si>
  <si>
    <t>FSCRI_RI_3719</t>
  </si>
  <si>
    <t>H51D23000150005</t>
  </si>
  <si>
    <t>RIFUNZIONALIZZAZIONE TERMINAL PASSEGGERI</t>
  </si>
  <si>
    <t>FSCRI_RI_3721</t>
  </si>
  <si>
    <t>H51D23000160005</t>
  </si>
  <si>
    <t>REALIZZAZIONE DEL DEPOSITO CARBURANTI DEFINITIVO PRESSO L’AEROPORTO “PIO LA TORRE” DI COMISO (RG)</t>
  </si>
  <si>
    <t>FSCRI_RI_3951</t>
  </si>
  <si>
    <t>D71B14000070003</t>
  </si>
  <si>
    <t>RIQUALIFICAZIONE E RIGENERAZIONE URBANA E VEGETALE DELL'ASSE NOTARBARTOLO- MALASPINA-LOLLI</t>
  </si>
  <si>
    <t>FSCRI_RI_3958</t>
  </si>
  <si>
    <t>D97H20002780001</t>
  </si>
  <si>
    <t>RISOLUZIONE DELLE CRITICITÀ A MONTE ED A VALLE DELLA SP. 4 “PORTELLA DI POIRA"</t>
  </si>
  <si>
    <t>FSCRI_RI_3980</t>
  </si>
  <si>
    <t>GESAP - AEROPORTO DI PALERMO</t>
  </si>
  <si>
    <t>H34G24000030002</t>
  </si>
  <si>
    <t>AMPLIAMENTO DEL CORPO A DEL TERMINAL PASSEGGERI</t>
  </si>
  <si>
    <t>FSCRI_RI_4028</t>
  </si>
  <si>
    <t>D47H24001300006</t>
  </si>
  <si>
    <t>LAVORI DI MESSA IN SICUREZZA DELLA SP 16 DELLA TRAVERSA</t>
  </si>
  <si>
    <t>FSCRI_RI_4030</t>
  </si>
  <si>
    <t>H47H24000880006</t>
  </si>
  <si>
    <t>LAVORI DI MANUTENZIONE STRAORDINARIA DELLA STRADA PROVINCIALE SP16 –TRATTO TRA VIA EX ASI E S.S. 187</t>
  </si>
  <si>
    <t>FSCRI_RI_3527</t>
  </si>
  <si>
    <t>COMUNE DI ROCCAVALDINA</t>
  </si>
  <si>
    <t>11.ISTRUZIONE E FORMAZIONE</t>
  </si>
  <si>
    <t>11.01 STRUTTURE EDUCATIVE E FORMATIVE</t>
  </si>
  <si>
    <t>J25E22000580006</t>
  </si>
  <si>
    <t>" PROGETTO DI UN EDIFICIO SCOLASTICO IN CONTRADA SERROBOSCO"</t>
  </si>
  <si>
    <t>FSCRI_RI_3155</t>
  </si>
  <si>
    <t>J89D16003170001</t>
  </si>
  <si>
    <t>TORRETTA_SISTEMAZIONE IDRAULICA TORRENTE TORRETTA</t>
  </si>
  <si>
    <t>FSCRI_RI_3156</t>
  </si>
  <si>
    <t>J89C21000260001</t>
  </si>
  <si>
    <t>MODICA_MITIGAZIONE DEL RISCHIO IDROGEOLOGICO PER ESONDAZIONE VIALE MEDAGLIE D'ORO</t>
  </si>
  <si>
    <t>FSCRI_RI_3158</t>
  </si>
  <si>
    <t>J83H19000620001</t>
  </si>
  <si>
    <t>MODICA_MITIGAZIONE DEL RISCHIO IDROGEOLOGICO PER ESONDAZIONE VIA GIANFORMA FRIGINTINI</t>
  </si>
  <si>
    <t>FSCRI_RI_3169</t>
  </si>
  <si>
    <t>B18H24000680001</t>
  </si>
  <si>
    <t>FIUME BELICE_OPERE  DI  RIPRISTINO DELLA  SEZIONE IDRAULICA   E   RICOSTRUZIONE   DELLE SPONDE</t>
  </si>
  <si>
    <t>FSCRI_RI_3171</t>
  </si>
  <si>
    <t>B98H24000750001</t>
  </si>
  <si>
    <t>FIUME PLATANI_OPERE DI RIPRISTINO DELLA SEZIONE IDRAULICA E DI RICOSTRUZIONE DELLE SPONDE</t>
  </si>
  <si>
    <t>FSCRI_RI_3352</t>
  </si>
  <si>
    <t>B78H24001140001</t>
  </si>
  <si>
    <t>ENNA_LAVORI DI RIEFFICENTAMENTO DI UN TRATTO DEL FIUME DITTAINO A VALLE DELLA SP 75</t>
  </si>
  <si>
    <t>FSCRI_RI_3354</t>
  </si>
  <si>
    <t>H34J22000410006</t>
  </si>
  <si>
    <t>ACI CATENA_LAVORI DI SISTEMAZIONE IDRAULICA DEL TORRENTE LAVINAIO-PLATANI</t>
  </si>
  <si>
    <t>FSCRI_RI_3355</t>
  </si>
  <si>
    <t>B58H24001010001</t>
  </si>
  <si>
    <t>COMISO_INTERVENTO PER MITIGARE IL RISCHIO IDROGEOLOGICO NELL'AREA INTERESSATA DAL TORRENTE CUCCHI</t>
  </si>
  <si>
    <t>FSCRI_RI_3356</t>
  </si>
  <si>
    <t>B48H24000640001</t>
  </si>
  <si>
    <t>MISILINISCEMI_REALIZZAZIONE DI UNA CASSA DI ESPANSIONE LUNGO L'ALVEO DEL TORRENTE VERDERAME</t>
  </si>
  <si>
    <t>FSCRI_RI_3365</t>
  </si>
  <si>
    <t>I37H22001170002</t>
  </si>
  <si>
    <t>MONREALE_RIQUALIFICAZIONE DELL'AREA DI PIAZZALE CANDIDO</t>
  </si>
  <si>
    <t>FSCRI_RI_3366</t>
  </si>
  <si>
    <t>J69D16002060001</t>
  </si>
  <si>
    <t>LIPARI_MISE E RIFUNZIONALIZZAZIONE DELLA STRADA DI COLLEGAMENTO CENTRO ABITATO - FILICUDI</t>
  </si>
  <si>
    <t>FSCRI_RI_3393</t>
  </si>
  <si>
    <t>B78H24001150001</t>
  </si>
  <si>
    <t>FICARAZZI_RIEFFICENTAMENTO DEL FIUME ELEUTERIO A VALLE E A MONTE DELLA DIGA SCANZANO ROSSELLA</t>
  </si>
  <si>
    <t>FSCRI_RI_3394</t>
  </si>
  <si>
    <t>B98H98000000001</t>
  </si>
  <si>
    <t>LEONFORTE_LAVORI DI RIEFFICENTAMENTO DI UN TRATTO DEL TORRENTE CRISA.</t>
  </si>
  <si>
    <t>FSCRI_RI_3492</t>
  </si>
  <si>
    <t>B78H24001160001</t>
  </si>
  <si>
    <t>PALERMO_MONDELLO E SFERRACAVALLO CANALI DI GRONDA E VASCHE DI LAMINAZIONE</t>
  </si>
  <si>
    <t>FSCRI_RI_3496</t>
  </si>
  <si>
    <t>J84J16000070001</t>
  </si>
  <si>
    <t>NOTO_LAVORI DI RICOSTRUZIONE,PROTEZIONE E RIQUALIFICAZIONE PAESAGGISTICA ED AMBIENTALE DEL LITORALE.</t>
  </si>
  <si>
    <t>FSCRI_RI_3501</t>
  </si>
  <si>
    <t>J73H15000000001</t>
  </si>
  <si>
    <t>PALERMO_INTERVENTI DI MANUTENZIONE CANALI DI MALTEMPO</t>
  </si>
  <si>
    <t>FSCRI_RI_3502</t>
  </si>
  <si>
    <t>D76B16000010001</t>
  </si>
  <si>
    <t>PALERMO_INTERVENTI FINALIZZATI ALLA MITIGAZIONE DEL RISCHIO DA CROLLO PARETI MONTE GALLO</t>
  </si>
  <si>
    <t>FSCRI_RI_3505</t>
  </si>
  <si>
    <t>B88H24000760001</t>
  </si>
  <si>
    <t>CEFALU'_CONSOLIDAMENTO DEL VERSANTE INTERESSATO DAI VIOLENTI E CALAMITOSI EVENTI INCENDIARI</t>
  </si>
  <si>
    <t>FSCRI_RI_3509</t>
  </si>
  <si>
    <t>I38H24000080002</t>
  </si>
  <si>
    <t>MOTTA S. ANASTASIA_MISE DISSESTO IN LOCALITÀ "NORD EST ABITATO"</t>
  </si>
  <si>
    <t>FSCRI_RI_3739</t>
  </si>
  <si>
    <t>D21E15000660002</t>
  </si>
  <si>
    <t>FALCONE_ MIGLIORAMENTO DEFLUSSO ACQUE METEORICHE TORRENTE FELICIOTTO</t>
  </si>
  <si>
    <t>FSCRI_RI_3856</t>
  </si>
  <si>
    <t>J49D16001950001</t>
  </si>
  <si>
    <t>ACIREALE_SISTEMAZIONE IDRAULICA DELL'AREA DEL TERRITORIO COMUNALE TRA S.GIOVANNI E ACI PLATANI</t>
  </si>
  <si>
    <t>FSCRI_RI_3876</t>
  </si>
  <si>
    <t>G34D23003170001</t>
  </si>
  <si>
    <t>ACATE_RIFUNZIONALIZZAZIONE IDRAULICA DEL TORRENTE FICUZZA SINO ALLA CONFLUENZA CON IL FIUME DIRILLO</t>
  </si>
  <si>
    <t>FSCRI_RI_3877</t>
  </si>
  <si>
    <t>B38H24001080001</t>
  </si>
  <si>
    <t>GELA E NISCEMI_RIFUNZIONALIZZAZIONE IDRAULICA DEL FIUME MAROGLIO</t>
  </si>
  <si>
    <t>FSCRI_RI_3883</t>
  </si>
  <si>
    <t>J62J16000000001</t>
  </si>
  <si>
    <t>LIPARI_INTERVENTI DI REQUILIBRIO LITORANEO ED ADEGUAMENTO DELLE OPERE DI PROTEZIONE DELLA SPIAGGIA</t>
  </si>
  <si>
    <t>FSCRI_RI_3889</t>
  </si>
  <si>
    <t>J45H20000030001</t>
  </si>
  <si>
    <t>MESSINA_MITIGAZIONE DEL RISCHIO IDROGEOLOGICO E DI EROSIONE COSTIERA</t>
  </si>
  <si>
    <t>FSCRI_RI_3895</t>
  </si>
  <si>
    <t>J79D16001990001</t>
  </si>
  <si>
    <t>SOVRACOMUNALE_MESSA IN SICUREZZA DELLA SP 41, TRATTO DALLA SP 38 ALLA SP16</t>
  </si>
  <si>
    <t>FSCRI_RI_3918</t>
  </si>
  <si>
    <t>J79D16001950001</t>
  </si>
  <si>
    <t>TERRASINI-SISTEMAZIONE E MESSA IN SICUREZZA DEL SOTTOPASSO DI TERRASINI</t>
  </si>
  <si>
    <t>FSCRI_RI_3997</t>
  </si>
  <si>
    <t>ASSISTENZA TECNICA ALL’ACCORDO DI COESIONE E RAFFORZAMENTO GOVERNANCE E CAPACITÀ AMMINISTRATIVA</t>
  </si>
  <si>
    <t>FSCRI_RI_3578</t>
  </si>
  <si>
    <t>COMUNE DI ALCARA LI FUSI (ME)</t>
  </si>
  <si>
    <t>D21B13000560003</t>
  </si>
  <si>
    <t>LAVORI DI COMPLETAMENTO DELLA STRADA DI COLLEGAMENTO DELL'ABITATO DI ALCARA LI FUSI CON LA S.S. 113</t>
  </si>
  <si>
    <t>1_SEMESTRE_2030</t>
  </si>
  <si>
    <t>FSCRI_RI_3583</t>
  </si>
  <si>
    <t>F41G08000000008</t>
  </si>
  <si>
    <t>LAVORI DI COSTRUZIONE DELLA PIATTAFORMA LOGISTICA INTERMODALE TREMESTIERI CON ANNESSO SCALO PORTUALE</t>
  </si>
  <si>
    <t>FSCRI_RI_3699</t>
  </si>
  <si>
    <t>H51D23000130005</t>
  </si>
  <si>
    <t>SVILUPPO DELL’AREA CARGO PRESSO L’AEROPORTO “PIO LA TORRE” DI COMISO (RG)</t>
  </si>
  <si>
    <t>2_SEMESTRE_2030</t>
  </si>
  <si>
    <t>FSCRI_RI_3705</t>
  </si>
  <si>
    <t>D71E24000120001</t>
  </si>
  <si>
    <t>RIQUALIFICAZIONE DELL’AREA DELL’EX FIERA DEL MEDITERRANEO PAD 20, CENTRO CONGRESSI E ZONE LIMITROFE</t>
  </si>
  <si>
    <t>FSCRI_RI_3722</t>
  </si>
  <si>
    <t>G47H23002330001</t>
  </si>
  <si>
    <t>MANUTENZIONE STRAORDINARIA DELLA STRADA DENOMINATA “MOSELLA”, DI COLLEGAMENTO TRA SS 640 E SS 115</t>
  </si>
  <si>
    <t>FSCRI_RI_3773</t>
  </si>
  <si>
    <t>F51B20001300003</t>
  </si>
  <si>
    <t>POTENZIAMENTO DEI COLLEGAMENTI STRADALI PER LA SS.115, L'AEROPORTO DI COMISO E LA SS. 514 RG-CT</t>
  </si>
  <si>
    <t>FSCRI_RI_3785</t>
  </si>
  <si>
    <t>SOCIETÀ DEGLI INTERPORTI SICILIANI S.P.A. (SIS)</t>
  </si>
  <si>
    <t>H91I01000000001</t>
  </si>
  <si>
    <t>POLO LOGISTICO DELL’INTERPORTO DI TERMINI IMERESE</t>
  </si>
  <si>
    <t>FSCRI_RI_3160</t>
  </si>
  <si>
    <t>ASSEMBLEA TERRITORIALE IDRICA AGRIGENTO  ATO AG9 / AZIENDA IDRICA COMUNI AGRIGENTINI</t>
  </si>
  <si>
    <t>C43H11000160004</t>
  </si>
  <si>
    <t>OPERE DI RISTRUTTURAZIONE ED AUTOMAZIONE  RETE IDRICA DI AGRIGENTO – PRIMO STRALCIO.</t>
  </si>
  <si>
    <t>FSCRI_RI_3821</t>
  </si>
  <si>
    <t xml:space="preserve"> COMUNE DI PALERMO</t>
  </si>
  <si>
    <t>D71B00000180001</t>
  </si>
  <si>
    <t>VIA DI FUGA - STRADA DI COLLEGAMENTO TRA LA VIA NICOLETTI E LA BORGATA DI SFERRACAVALLO</t>
  </si>
  <si>
    <t>FSCRI_RI_3827</t>
  </si>
  <si>
    <t>F87H24001240001</t>
  </si>
  <si>
    <t>PASSANTE SUD DI MODICA. AMMODERNAMENTO DELLA S.P. N. 94 "S. GIOVANNI AL PRATO - BUGILFEZZA"</t>
  </si>
  <si>
    <t>FSCRI_RI_3947</t>
  </si>
  <si>
    <t>D77H24001520006</t>
  </si>
  <si>
    <t>S.P. 55 "DI MEZZOJUSO E CAMPOFELICE"</t>
  </si>
  <si>
    <t>FSCRI_RI_3948</t>
  </si>
  <si>
    <t>D79J21017830001</t>
  </si>
  <si>
    <t xml:space="preserve"> LAVORI DI RIQUALIFICAZIONE DEL WATERFRONT "CRISPI" (PASSERELLA E ASSE VIARIO - ROTATORIA PIAZZA DEL</t>
  </si>
  <si>
    <t>FSCRI_RI_3971</t>
  </si>
  <si>
    <t>D57H24001720006</t>
  </si>
  <si>
    <t>SISTEMAZIONE ED ADEGUAMENTO DELLE STRADE DI COLLEGAMENTO CON L'ACCESSO ALLA DISCARICA R.S.U.</t>
  </si>
  <si>
    <t>FSCRI_RI_4061</t>
  </si>
  <si>
    <t>I31B23000060001</t>
  </si>
  <si>
    <t>STRADA TRA LA VIA VERGA E LA VIA MANZONI PER LA MITIGAZIONE DEL PESO VIARIO.</t>
  </si>
  <si>
    <t>FSCRI_RI_3419</t>
  </si>
  <si>
    <t>ASP CALTANISSETTA</t>
  </si>
  <si>
    <t>F35F24000420003</t>
  </si>
  <si>
    <t>REALIZZAZIONE NUOVO OSPEDALE DI GELA</t>
  </si>
  <si>
    <t>FSCRI_RI_3312</t>
  </si>
  <si>
    <t>G72F24000150001</t>
  </si>
  <si>
    <t>REALIZZAZIONE TERMOVALORIZZATORE DI PALERMO</t>
  </si>
  <si>
    <t>FSCRI_RI_3600</t>
  </si>
  <si>
    <t>G62F24000080001</t>
  </si>
  <si>
    <t>REALIZZAZIONE TERMOVALORIZZATORE DI CATANIA</t>
  </si>
  <si>
    <t>FSCRI_RI_3730</t>
  </si>
  <si>
    <t>H51D23000170005</t>
  </si>
  <si>
    <t>INTERVENTI DI AMPLIAMENTO DELL’APRON IN DIREZIONE SUD</t>
  </si>
  <si>
    <t>FSCRI_RI_4040</t>
  </si>
  <si>
    <t>G91B24000090006</t>
  </si>
  <si>
    <t>REALIZZAZIONE DEL PONTE SUL FIUME GORNALUNGA AL CONFINE TRA LE PROVINCE DI ENNA (SP 76 – VENTRELLI –</t>
  </si>
  <si>
    <t>FSCRI_RI_3130</t>
  </si>
  <si>
    <t>COMUNI, LIBERI CONSORZI DI COMUNI E CITTÀ METROPOLITANE</t>
  </si>
  <si>
    <t>G69G24000310001</t>
  </si>
  <si>
    <t>PIANO PER LA REALIZZAZIONE DI SPAZI DIDATTICI INNOVATIVI ED INCLUSIVI</t>
  </si>
  <si>
    <t>FSCRI_RI_3485</t>
  </si>
  <si>
    <t>COMUNE DI GODRANO</t>
  </si>
  <si>
    <t>C35E24000010002</t>
  </si>
  <si>
    <t>LAVORI DI ADEGUAMENTO SISMICO DELLA SCUOLA MATERNA "EMMANUELA SETTI CARRARO" DI GODRANO (PA).</t>
  </si>
  <si>
    <t>FSCRI_RI_3498</t>
  </si>
  <si>
    <t>C36F24000040002</t>
  </si>
  <si>
    <t>LAVORI DI MIGLIORAMENTO SISMICO ED EFFICIENTAMENTO ENERGETICO DELLA SCUOLA SECONDARIA DI I° GRADO GI</t>
  </si>
  <si>
    <t>FSCRI_RI_3499</t>
  </si>
  <si>
    <t>COMUNE DI SCICLI</t>
  </si>
  <si>
    <t>E45E24000050002</t>
  </si>
  <si>
    <t>PROGETTO DI ADEGUAMENTO SISMICO E DIAGNOSI SISMICA ED ENERGETICA, DELL’EDIFICIO APPARTENENTE ALL’IST</t>
  </si>
  <si>
    <t>FSCRI_RI_3516</t>
  </si>
  <si>
    <t>COMUNE DI VALGUARNERA CAROPEPE</t>
  </si>
  <si>
    <t>E89I24000350002</t>
  </si>
  <si>
    <t>LAVORI DI RISTRUTTURAZIONE CON ADEGUAMENTO IMPIANTISTICO DEL PLESSO SCOLASTICO "S. ARENA" - 2° STRAL</t>
  </si>
  <si>
    <t>FSCRI_RI_3518</t>
  </si>
  <si>
    <t>COMUNE DI LERCARA FRIDDI</t>
  </si>
  <si>
    <t>F84D17000700006</t>
  </si>
  <si>
    <t>"LAVORI DI RISTRUTTURAZIONE, MESSA IN SICUREZZA, RIQUALIFICAZIONE ED EFFICIENTAMENTO ENERGETICO, EDI</t>
  </si>
  <si>
    <t>FSCRI_RI_3520</t>
  </si>
  <si>
    <t>COMUNE DI SANTA MERGHERITA DI BELICE</t>
  </si>
  <si>
    <t>D55E22000860001</t>
  </si>
  <si>
    <t>MESSA IN SICUREZZA E ADEGUAMENTO SISMICO DELLA SCUOLA MATERNA "ROSA AGAZZI"</t>
  </si>
  <si>
    <t>FSCRI_RI_3522</t>
  </si>
  <si>
    <t>D55E22000850001</t>
  </si>
  <si>
    <t>MESSA IN SICUREZZA, ADEGUAMENTO SISMICO ED EFFICIENTAMENTO ENERGETICO DELL'EDIFICIO OSPITANTE LA SCU</t>
  </si>
  <si>
    <t>FSCRI_RI_3528</t>
  </si>
  <si>
    <t>COMUNE DI TORREGROTTA</t>
  </si>
  <si>
    <t>F96F24000050006</t>
  </si>
  <si>
    <t>LAVORI DI EFFICIENTAMENTO ENERGETICO DELLA SCUOLA ELEMENTARE “S. QUASIMODO”, DI VIA CROCIERI DEL COM</t>
  </si>
  <si>
    <t>FSCRI_RI_3529</t>
  </si>
  <si>
    <t>COMUNE DI RIESI</t>
  </si>
  <si>
    <t>B23H19001000001</t>
  </si>
  <si>
    <t>INDAGINI E VERIFICHE DELLA  SCUOLA MEDIA A. D'ANTONA IN VIA SOLDATO ZUFFANTI DI RIESI (CL) - SISTEMA</t>
  </si>
  <si>
    <t>FSCRI_RI_3530</t>
  </si>
  <si>
    <t>COMUNE DI SCIARA</t>
  </si>
  <si>
    <t>H42B17000310006</t>
  </si>
  <si>
    <t>MANUTENZIONE STRAORDINARIA, MESSA IN SICUREZZA ED EFFICIENTAMENTO ENERGETICO DELL'EDIFICIO SCOLASTIC</t>
  </si>
  <si>
    <t>FSCRI_RI_3497</t>
  </si>
  <si>
    <t>D54D22009940001</t>
  </si>
  <si>
    <t>MESSA IN SICUREZZA, ADEGUAMENTO SISMICO ED EFFICIENTAMENTO ENERGETICO DELLA SCUOLA ELEMENTARE "SAN G</t>
  </si>
  <si>
    <t>FSCRI_RI_3531</t>
  </si>
  <si>
    <t>COMUNE DI CALATAFIMI SEGESTA</t>
  </si>
  <si>
    <t>E95E23000120007</t>
  </si>
  <si>
    <t>STUDIO DI FATTIBILITÀ TECNICO ECONOMICO PER L'ADEGUAMENTO SISMICO DELLA SCUOLA DE AMICIS A SEGUITO D</t>
  </si>
  <si>
    <t>FSCRI_RI_3532</t>
  </si>
  <si>
    <t>B25E20004630007</t>
  </si>
  <si>
    <t>"INTERVENTO DI ADEGUAMENTO SISMICO DELLA SCUOLA INFANZIA ""G. PATERNA"" "</t>
  </si>
  <si>
    <t>FSCRI_RI_3534</t>
  </si>
  <si>
    <t>COMUNE DI CASTROREALE</t>
  </si>
  <si>
    <t>J85D24000030006</t>
  </si>
  <si>
    <t>LAVORI DI RISTRUTTURAZIONE ED ADEGUAMENTO IMPIANTISTICO DELLA SCUOLA ELEMENTARE ALDO MORO</t>
  </si>
  <si>
    <t>FSCRI_RI_3536</t>
  </si>
  <si>
    <t>J81E14002970002</t>
  </si>
  <si>
    <t>PROGETTO ESECUTIVO, PER L'ESECUZIONE DEI LAVORI DI MANUTENZIONE STRAORDINARIA NONCHE' DI MESSA IN SI</t>
  </si>
  <si>
    <t>FSCRI_RI_3538</t>
  </si>
  <si>
    <t>COMUNE DI SOLARINO</t>
  </si>
  <si>
    <t>C45E24000030002</t>
  </si>
  <si>
    <t>"PROGETTO DEI LAVORI DI ADEGUAMENTO SISMICO DEL PLESSO DELLA SCUOLA SECONDARIA DI PRIMO GRADO “ARCHI</t>
  </si>
  <si>
    <t>FSCRI_RI_3540</t>
  </si>
  <si>
    <t>COMUNE SANT'ALESSIO SICULO</t>
  </si>
  <si>
    <t>B53H19000490005</t>
  </si>
  <si>
    <t>"""LAVORI DI RECUPERO RISTRUTTURAZIONE E/O COSTRUZIONE NUOVO EDIFICIO SCOLASTICO SCUOLA A. GUSSIO"""</t>
  </si>
  <si>
    <t>FSCRI_RI_3541</t>
  </si>
  <si>
    <t>C66F24000110002</t>
  </si>
  <si>
    <t>INTERVENTI DI MIGLIORAMENTO SISMICO DEL PLESSO SCOLASTICO ADIBITO A SCUOLA PRIMARIA E SECONDARIA DI</t>
  </si>
  <si>
    <t>FSCRI_RI_3544</t>
  </si>
  <si>
    <t>COMUNE DI CAMPOFELICE DI ROCCELLA</t>
  </si>
  <si>
    <t>D73H19000270002</t>
  </si>
  <si>
    <t>NUOVO PLESSO DI SCUOLA PRIMARIA A COMPLETAMENTO DELLA SCUOLA ELEMENTARE TENENTE CIPOLLA A CAMPOFELIC</t>
  </si>
  <si>
    <t>FSCRI_RI_3545</t>
  </si>
  <si>
    <t>I76F24000050002</t>
  </si>
  <si>
    <t>LAVORI DI MIGLIORAMENTO SISMICO DELLA PALESTRA E DELL'IMPIANTO SPORTIVO AD USO DIDATTICO FACENTE PAR</t>
  </si>
  <si>
    <t>FSCRI_RI_3549</t>
  </si>
  <si>
    <t>H65F22000050006</t>
  </si>
  <si>
    <t>ISTITUTO TECNICO COMMERCIALE “D’AGUIRRE” - PALESTRA – COD. EDIF. 0810182276 - LAVORI DI ADEGUAMENTO</t>
  </si>
  <si>
    <t>FSCRI_RI_3551</t>
  </si>
  <si>
    <t>H95F22000090006</t>
  </si>
  <si>
    <t>ISTITUTO TECNICO INDUSTRIALE DI TRAPANI - PALESTRA COD. EDIF. 0810212538   LAVORI DI ADEGUAMENTO SIS</t>
  </si>
  <si>
    <t>FSCRI_RI_3558</t>
  </si>
  <si>
    <t>H61B21000760001</t>
  </si>
  <si>
    <t>LAVORI URGENTI DI ADEGUAMENTO SISMICO ED EFFICIENTAMENTO ENERGETICO DEL LICEO CLASSICO “D’AGUIRRE” S</t>
  </si>
  <si>
    <t>FSCRI_RI_3560</t>
  </si>
  <si>
    <t>COMUNE DI AGIRA</t>
  </si>
  <si>
    <t>G85D23000050005</t>
  </si>
  <si>
    <t>RISTRUTTURAZIONE INTERNA E ADEGUAMENTO DEGLI IMPIANTI E SERVIZI IGIENICI DELLA SCUOLA MEDIA DIODORO</t>
  </si>
  <si>
    <t>FSCRI_RI_3562</t>
  </si>
  <si>
    <t>D55E20008070007</t>
  </si>
  <si>
    <t>LAVORI DI COSTRUZIONE DI UN NUOVO EDIFICIO SCOLASTICO ALL'INTERNO DELL'AREA DEL I° I.C. COLUMBA DI V</t>
  </si>
  <si>
    <t>FSCRI_RI_3564</t>
  </si>
  <si>
    <t>COMUNE DI MILO</t>
  </si>
  <si>
    <t>G85F20000850005</t>
  </si>
  <si>
    <t>"PROGETTO DI RIQUALIFICAZIONE, ADEGUAMENTO, MESSA INSICUREZZA ED AMPLIAMENTO DEL POLO SCOLASTICO DI</t>
  </si>
  <si>
    <t>FSCRI_RI_3565</t>
  </si>
  <si>
    <t>I73C24000180002</t>
  </si>
  <si>
    <t>RISTRUTTURAZIONE CON TOTALE DEMOLIZIONE E RICOSTRUZIONE PER ADEGUAMENTO IN MATERIA DI IGIENE, SICURE</t>
  </si>
  <si>
    <t>FSCRI_RI_3566</t>
  </si>
  <si>
    <t>COMUNE DI PORTOPALO DI CAPO PASSERO</t>
  </si>
  <si>
    <t>E62B24000120002</t>
  </si>
  <si>
    <t>LAVORI  DI ADEGUAMENTO SISMICO DEL COMPRENSORIO SCOLASTICO "B. LA CIURA" DI VIA ISONZO</t>
  </si>
  <si>
    <t>FSCRI_RI_3571</t>
  </si>
  <si>
    <t>COMUNE DI CIMINNA</t>
  </si>
  <si>
    <t>C28E18000040006</t>
  </si>
  <si>
    <t>PROGETTO PER LA MANUTENZIONE STRAORDINARIA DELLA SCUOLA ELEMENTARE "G.FALCONE"</t>
  </si>
  <si>
    <t>FSCRI_RI_3572</t>
  </si>
  <si>
    <t>C44D24000370002</t>
  </si>
  <si>
    <t>LAVORI DI "EFFICIENTAMENTO ENERGETICO E RIQUALIFICAZIONE DEGLI SPAZI ESTERNI DELL'EDIFICIO SCOLASTIC</t>
  </si>
  <si>
    <t>FSCRI_RI_3573</t>
  </si>
  <si>
    <t>C45E24000040002</t>
  </si>
  <si>
    <t>INTERVENTO DI ADEGUAMENTO SISMICO DEL PLESSO DELLA SCUOLA ELEMENTARE "PAPA GIOVANNI XXIII”” NEL COMU</t>
  </si>
  <si>
    <t>FSCRI_RI_3906</t>
  </si>
  <si>
    <t>COMUNE DI BLUFI</t>
  </si>
  <si>
    <t>C92B24001270006</t>
  </si>
  <si>
    <t>MANUTENZIONE STRAORDINARIA DELL’AREA SPOGLIATOI DELLA PALESTRA DELLA SCUOLA MEDIA COMUNALE E SPAZI E</t>
  </si>
  <si>
    <t>FSCRI_RI_4054</t>
  </si>
  <si>
    <t>D68H22000310005</t>
  </si>
  <si>
    <t>INTERVENTI DI MANUTENZIONE STRAORDINARIA E DI ADEGUAMENTO ALLA NORMATIVA ANTINCENDIO NEI PLESSI DELL</t>
  </si>
  <si>
    <t>FSCRI_RI_3150</t>
  </si>
  <si>
    <t>B48H24000620001</t>
  </si>
  <si>
    <t>SANT'AGATA DI MILITELLO_LAVORI URGENTI PER LA RICOSTRUZIONE DI UN MURO DI SOSTEGNO</t>
  </si>
  <si>
    <t>FSCRI_RI_3491</t>
  </si>
  <si>
    <t>J19D16005060001</t>
  </si>
  <si>
    <t>S. MAURO CASTELVERDE_CONSOLIDAMENTO DELLA FRAZ. BORRELLO LIMITATAMENTE AL CENTRO STORICO</t>
  </si>
  <si>
    <t>FSCRI_RI_3500</t>
  </si>
  <si>
    <t>D77B04000370007</t>
  </si>
  <si>
    <t>INTERVENTI FINALIZZATI ALLA MITIGAZIONE DEL RISCHIO DA CROLLO DALLE PARETI DI MONTE PELLEGRINO</t>
  </si>
  <si>
    <t>FSCRI_RI_3623</t>
  </si>
  <si>
    <t>J49D16002180001</t>
  </si>
  <si>
    <t>LCC CALTANISSETTA_LAVORI DI MESSA IN SICUREZZA DELLA STRADA SVINCOLO RESUTTANO - BIVIO CAMMARATA</t>
  </si>
  <si>
    <t>187857F7</t>
  </si>
  <si>
    <t>03.COMPETITIVITÀ IMPRESE</t>
  </si>
  <si>
    <t>03.02 TURISMO E OSPITALITÀ</t>
  </si>
  <si>
    <t>Agevolazioni per le imprese del settore turistico alberghiero ed extra-alberghiero</t>
  </si>
  <si>
    <t>NA</t>
  </si>
  <si>
    <t>CF9566CE</t>
  </si>
  <si>
    <t>Contributi a sostegno delle imprese di produzione cinematografiche ed audiovisive</t>
  </si>
  <si>
    <t>2979A9FA</t>
  </si>
  <si>
    <t>03.01 INDUSTRIA E SERVIZI</t>
  </si>
  <si>
    <t>Realizzazione linea pilota microchip nell'area industriale di Catania</t>
  </si>
  <si>
    <t>2EE34418</t>
  </si>
  <si>
    <t>Cofinanziamento Misura agevolativa Contratto di sviluppo</t>
  </si>
  <si>
    <t>36A0363B</t>
  </si>
  <si>
    <t>Fare Impresa in Sicilia (FAInSicilia)</t>
  </si>
  <si>
    <t>4867CD80</t>
  </si>
  <si>
    <t>Infrastrutture per le imprese</t>
  </si>
  <si>
    <t>7EA95D7A</t>
  </si>
  <si>
    <t>RIPRESA SICILIA</t>
  </si>
  <si>
    <t>7F2A9778</t>
  </si>
  <si>
    <t>Riqualificazione dei Complessi termali di Sciacca e di Acireale</t>
  </si>
  <si>
    <t>AreaTematica</t>
  </si>
  <si>
    <t>Linea di Intervento</t>
  </si>
  <si>
    <t>Cup</t>
  </si>
  <si>
    <t>Titolo</t>
  </si>
  <si>
    <t>Importo FSC 21-27 (anticipazione)</t>
  </si>
  <si>
    <t>Note</t>
  </si>
  <si>
    <t>05.Ambiente e risorse naturali</t>
  </si>
  <si>
    <t>NATURA E BIODIVERSITA'</t>
  </si>
  <si>
    <t>I83B19000340006</t>
  </si>
  <si>
    <t>Progetto esecutivo per la tutela e la valorizzazione del parco urbano e dell’area attrezzata di Pianette</t>
  </si>
  <si>
    <t>08. Riqualificazione urbana</t>
  </si>
  <si>
    <t>EDILIZIA E SPAZI PUBBLICI</t>
  </si>
  <si>
    <t>G51E20000620002</t>
  </si>
  <si>
    <t>MESSA IN SICUREZZA, MEDIANTE DEMOLIZIONE E RICOSTRUZIONE, DELL’AREA DI INGRESSO AL CIMITERO COMUNALE</t>
  </si>
  <si>
    <t>RISORSE IDRICHE</t>
  </si>
  <si>
    <t>J27H21004250006</t>
  </si>
  <si>
    <t>RISTRUTTURAZIONE CONDOTTA ACQUA POTABILE RISALAJMI</t>
  </si>
  <si>
    <t>C41B08000340006</t>
  </si>
  <si>
    <t>Progetto esecutivo relativo alla costruzione di una stazione dei carabinieri</t>
  </si>
  <si>
    <t>02.Digitalizzazione</t>
  </si>
  <si>
    <t>TECNOLOGIE E SERVIZI DIGITALI</t>
  </si>
  <si>
    <t>G61B21008550001</t>
  </si>
  <si>
    <t>Sistema Unico Rilevazione Presenze (SURP)</t>
  </si>
  <si>
    <t>03.Competitività imprese</t>
  </si>
  <si>
    <t xml:space="preserve"> INDUSTRIA E SERVIZI</t>
  </si>
  <si>
    <t>PRATT30177_SIC</t>
  </si>
  <si>
    <t>FAInSicilia - Fare impresa in Sicilia</t>
  </si>
  <si>
    <t>PRATT30176_SIC</t>
  </si>
  <si>
    <t>RIPRESASicilia - Per la ripresa produttiva in Sicilia</t>
  </si>
  <si>
    <t>PRATT30175_SIC</t>
  </si>
  <si>
    <t>CONNESSIONI - Nuovi luoghi dell'innovazione in Sicilia</t>
  </si>
  <si>
    <t>PRATT30174_SIC</t>
  </si>
  <si>
    <t>Cluster Sicilia</t>
  </si>
  <si>
    <t>IMPRESE</t>
  </si>
  <si>
    <t>PRATT30173_SIC</t>
  </si>
  <si>
    <t>ASSICURAZIONI DA EVENTI CALAMITOSI</t>
  </si>
  <si>
    <t>Intervento definanziato con Delibera 16/2023</t>
  </si>
  <si>
    <t>10. Sociale e salute</t>
  </si>
  <si>
    <t>SERVIZI SOCIO-ASSISTENZIALI</t>
  </si>
  <si>
    <t>G61B21009720001</t>
  </si>
  <si>
    <t>Piattaforma regionale integrata dei servizi socio assistenziali</t>
  </si>
  <si>
    <t>G47E18000060006</t>
  </si>
  <si>
    <t>LINEA A – RIQUALIFICAZIONE URBANA – VENTIMIGLIA DI SICILIA – RESTAURO DELLA CHIESA DI S. ELIGIO – PARROCCHIA IMMACOLATA CONCEZIONE</t>
  </si>
  <si>
    <t>E43D20006830002</t>
  </si>
  <si>
    <t>Manutenzione straordinaria, restauro conservativo e abbattimento delle barriere architettoniche della Chiesa Santa Barbara</t>
  </si>
  <si>
    <t>B95F21000450002</t>
  </si>
  <si>
    <t>Restauro dei locali e degli spazi annessi al santuario S. Maria Maggiore del Piano di Grammichele</t>
  </si>
  <si>
    <t>D21B21000820002</t>
  </si>
  <si>
    <t>Lavori di COMPLETAMENTO DELLA CHIESA PARROCCHIALE MARIA S.S. DEL TINDARI</t>
  </si>
  <si>
    <t>D87H21008220006</t>
  </si>
  <si>
    <t>Manutenzione straordinaria della Chiesa Madonna di Fatima prospetto, campanile e locali annessi sita in Via Grazia Deledda n. 27 a Partinico</t>
  </si>
  <si>
    <t>F45F18000360002</t>
  </si>
  <si>
    <t>Restauro conservativo ed adeguamento impianti tecnologici della Chiesa annessa al Collegio Maria Ausiliatrice delle Salesiane di Don Bosco</t>
  </si>
  <si>
    <t>I15I16000180002</t>
  </si>
  <si>
    <t>lavori di manutenzione straordinaria e riqualificazione del Centro Storico di Palazzolo Acreide (SR)</t>
  </si>
  <si>
    <t>H62C15000040002</t>
  </si>
  <si>
    <t>RESTAURO E RISANAMENTO DELLA CASA EC GIL CON INTERVENTI DI RIQUALIFICAZIONE DELLA PROSPICIENTE STRADA DI ACCESSO" NEL COMUNE DI CASTELL'UMBERTO</t>
  </si>
  <si>
    <t>C15F21001120002</t>
  </si>
  <si>
    <t>LAVORI DI CATALOGAZIONE E RESTAURO DELL'EX CHIESA SS. PIETRO E PAOLO - VECCHIO CENTRO. SECONDO STRALCIO FUNZIONALE</t>
  </si>
  <si>
    <t>F25F21001690006</t>
  </si>
  <si>
    <t>RESTAURO E RECUPERO FUNZIONALE A TEATRO COMUNALE DELL'EX CINEMA MARINO GIÀ TEATRO LA CONCORDIA A RAGUSA”- APPROVAZIONE PROGETTO ESECUTIVO 2° STRALCIO FUNZIONALE</t>
  </si>
  <si>
    <t>G65F21000670002</t>
  </si>
  <si>
    <t>Restauro e manutenzione straordinaria del Santuario dell'Addolorata ubicato nella via Addolorata, nel centro storico del comune di Corleone</t>
  </si>
  <si>
    <t>H67H21006300002</t>
  </si>
  <si>
    <t>Riqualificazione del lungo mare di Giardini Naxos</t>
  </si>
  <si>
    <t>I35F21000500002</t>
  </si>
  <si>
    <t>Consolidamento e restauro della Chiesa Sant'Agata del Monte in Monreale</t>
  </si>
  <si>
    <t>G61B21008570001</t>
  </si>
  <si>
    <t>Sistema Informativo Direzionale della Sanità Regionale</t>
  </si>
  <si>
    <t>G61B21008580001</t>
  </si>
  <si>
    <t>Portale regionale del turismo</t>
  </si>
  <si>
    <t>G61B21008560001</t>
  </si>
  <si>
    <t>Servizi integrati di telefonia, comunicazione e relazioni con l'utenza</t>
  </si>
  <si>
    <t>G69J21009700001</t>
  </si>
  <si>
    <t>Progetto per l'implementazione di servizi di comunicazione evoluta</t>
  </si>
  <si>
    <t>G79J20003620001</t>
  </si>
  <si>
    <t>Sistema di gestione del personale dipendente della regione siciliana - SGP</t>
  </si>
  <si>
    <t>C98I20000290002</t>
  </si>
  <si>
    <t>PROGETTO DI RISTRUTTURAZIONE DEL PALAZZO DI CITTA’. INTERVENTO DI RIQUALIFICAZIONE URBANA IN PIAZZA DELLA REPUBBLICA -                            MAZARA DEL VALLO (TP)</t>
  </si>
  <si>
    <t>D18H18000000006</t>
  </si>
  <si>
    <t>Lavori di miglioramento della sicurezza, della funzionalità degli impianti e dell'involucro della scuola elementare Giovanni XXIII.</t>
  </si>
  <si>
    <t>E61B21003990005</t>
  </si>
  <si>
    <t>COMPLETAMENTO TRAMITE LA REALIZZAZIONE DI QUATTRO ALLOGGI DELLA CASERMA DEI CARABINIERI</t>
  </si>
  <si>
    <t>D71E15000350002</t>
  </si>
  <si>
    <t>Ristrutturazione dell’immobile denominato “Centro Sociale”, per la realizzazione di una caserma da destinare ad uffici e strutture dell’Arma dei Carabinieri</t>
  </si>
  <si>
    <t>E67H19002550005</t>
  </si>
  <si>
    <t>RIQUALIFICAZIONE E VALORIZZAZIONE DELLA STRADA COMUNALE ESTERNA ISOLA DELLE CORRENTI</t>
  </si>
  <si>
    <t>I91B21004260002</t>
  </si>
  <si>
    <t>LAVORI DI “ADEGUAMENTO DELL’ATTUALE UFFICIO TECNICO DA ADIBIRE A COMMISSARIATO DI P.S.”-”</t>
  </si>
  <si>
    <t>H24E19000790007</t>
  </si>
  <si>
    <t>Lavori di Costruzione  auditorium all'aperto da realizzare in Largo Stazzone</t>
  </si>
  <si>
    <t>D62H16000010002</t>
  </si>
  <si>
    <t>Lavori per la realizzazione dei nuovi Uffici giudiziari di Catania</t>
  </si>
  <si>
    <t>C63G18000090008</t>
  </si>
  <si>
    <t>Messa in sicurezza, restauro e manutenzione straordinaria della Chiesa di Santa Maria dell'Arco - Edificio dismesso - riqualificazione urbana e valorizzazione del costruito da destinare a centro socio-culturale</t>
  </si>
  <si>
    <t>F35E18000100002</t>
  </si>
  <si>
    <t>INTERVENTI DI MANUTENZIONE STRAORDINARIA DELLA COPERTURA E DEI PROSPETTI DELLA CHIESA SANT'ANTONIO ABATE</t>
  </si>
  <si>
    <t>E37B18000090002</t>
  </si>
  <si>
    <t>Riqualificazione dell'antico Borgo Cavallaro. Polo museale a servizio della Valle dell'Alcantara</t>
  </si>
  <si>
    <t>B89J18003000002</t>
  </si>
  <si>
    <t>Efficientamento energetico del Palazzo di Città</t>
  </si>
  <si>
    <t>I85F18000710002</t>
  </si>
  <si>
    <t>Restauro conservativo della facciata monumentale del Palazzo Bongiorno e manutenzione straordinaria dei locali annessi</t>
  </si>
  <si>
    <t>H33G03000080006</t>
  </si>
  <si>
    <t>Riqualificazione, rifunzionalizzazione e restauro urbano di Largo Zingari e restauro dell'acquedotto storico del 1476</t>
  </si>
  <si>
    <t>H41B21004430002</t>
  </si>
  <si>
    <t>Intervento DI RIQUALIFICAZIONE DELL'AREA A VERDE ATTREZZATO NEL PIAZZALE NTISTANTE L'ISTITUTO  COMPRENSIVO "S. BASSO" (EX SCUOLA MEDIA DI VIA SIMETO FRA VIA NINO BIXCIO LA VIA F. CRISPI E LA VIA G. VERGA.</t>
  </si>
  <si>
    <t>E99C18000010002</t>
  </si>
  <si>
    <t>Interventi diretti a tutelare l'ambiente e i beni culturali, per la realizzazione di infrastrutture per l'accrescimento dei livelli di sicurezza, per il risanamento del centro storico e la prevenzione del rischio idrogeologico nell'isolato compreso tra piazza Marconi - Via Roma - Via Machiavelli - Via Cavour</t>
  </si>
  <si>
    <t>J87H21004210005</t>
  </si>
  <si>
    <t>Riqualificazione Palatenda</t>
  </si>
  <si>
    <t>B53D08000190002</t>
  </si>
  <si>
    <t>RIQUALIFICAZIONE DEL CENTRO STORICO, PIAZZA MUNICIPIO, DELPOPOLO, GARIBALDI</t>
  </si>
  <si>
    <t>J81B21009110002</t>
  </si>
  <si>
    <t>Lavori per realizzazione di un anfiteatro nel parco Comunale A. Aniante</t>
  </si>
  <si>
    <t>D48C21000040005</t>
  </si>
  <si>
    <t>Riqualificazione delle piazze Aldo Moro-Vittime della Mafia-Piazza Padre PIO</t>
  </si>
  <si>
    <t>F27H20006730002</t>
  </si>
  <si>
    <t>INTERVENTI DI MANUTENZIONE E RIQUALIFICAZIONE DELL'AREA DEL FORO BOARIO DA DESTINARE ALLA FIERA AGROALIMENTARE DEL MEDITERRANEO (FAM). IMPORTO COMPLESSIVO € 690.000,00</t>
  </si>
  <si>
    <t>E84B08000030001</t>
  </si>
  <si>
    <t xml:space="preserve">Lavori di Ristrutturazione dell'ex Carcere Borbonico di via Piave.-  </t>
  </si>
  <si>
    <t>J27H21004260006</t>
  </si>
  <si>
    <t>LAVORI DI RIQUALIFICAZIONE URBANA DI PIAZZA ANTONINO DI PISA</t>
  </si>
  <si>
    <t>B87H21005190002</t>
  </si>
  <si>
    <t>Lavori di sistemazione dell'ultimo tratto della via Faro nel Comune di San Vito Lo Capo</t>
  </si>
  <si>
    <t>B87H21005200002</t>
  </si>
  <si>
    <t>Progetto per il completamento dell'arredo urbano, riqualificazione ambientale del lungomare e sistemazione della Villa dell'ex Albergo Diurno in San Vito Lo Capo</t>
  </si>
  <si>
    <t>F37H19004530006</t>
  </si>
  <si>
    <t>Lavori di riqualificazione urbana di Piazza Matteotti, via Fiorentino, Piazza Sant' Angelo, Piazza Mazzini e via Amendola.</t>
  </si>
  <si>
    <t>I87H21000260002</t>
  </si>
  <si>
    <t>LAVORI DI RIQUALIFICAZIONE DEGLI SPAZI CIRCOSTANTI LA PIAZZA M. SS. DELLA GRAZIE NELLA FRAZ. DI PRESA</t>
  </si>
  <si>
    <t>J64B18000000001</t>
  </si>
  <si>
    <t>Lavori di "Adeguamento del Mercato Ortofrutticolo alla normativa vigente"</t>
  </si>
  <si>
    <t>J67H21005820002</t>
  </si>
  <si>
    <t>Lavori di "Ripavimentazione di Piazza Sant'Agostino"</t>
  </si>
  <si>
    <t>G61B21005720002</t>
  </si>
  <si>
    <t>Progetto esecutivo per la realizzazione di una pista ciclabile nel comune di Avola</t>
  </si>
  <si>
    <t>E97E18000100002</t>
  </si>
  <si>
    <t>PROGETTO PER LA REALIZZAZIONE DI INTERVENTI DI RIQUALIFICAZIONE ED EFFICIENTAMENTO ENERGETICO RELATIVI ALL'EDIFICIO “PALZZO MUNICIPALE”, SITO NEL COMUNE DI CALATAFIMI SEGESTA (TP), NELLA PIAZZA CANGEMI N. 1</t>
  </si>
  <si>
    <t>D13D21002830001</t>
  </si>
  <si>
    <t>Progetto esecutivo dei lavori di riqualificazione architettonica e miglioramento della sicurezza dell'Edificio “Museo del Mare”</t>
  </si>
  <si>
    <t>J27H21004290006</t>
  </si>
  <si>
    <t xml:space="preserve"> CENTRO MULTIGENERAZIONALE IMMOBILE CONVENTO SAN GIUSEPPE*VIA B. GIGLIOTTA* LAVORI DI MANUTENZIONE STRAORDINARIA DELL'IMMOBILE EX CONVENTO SAN GIUSEPPE</t>
  </si>
  <si>
    <t>D26D12000040004</t>
  </si>
  <si>
    <t>MESSA IN SICUREZZA DI EDIFICIO COMUNALE ADIBITO A BIBLIOTECA E GUARDIA MEDICA</t>
  </si>
  <si>
    <t>D26D09000060009</t>
  </si>
  <si>
    <t>Lavori urgenti di adeguamento sismico e di messa in sicurezza dei locali adibiti a Caserma dei Carabinieri</t>
  </si>
  <si>
    <t>F45J06000160001</t>
  </si>
  <si>
    <t>Consolidamento e adeguamento stabile comunale adibito a caserma  dei carabinieri</t>
  </si>
  <si>
    <t>C38H21000010002</t>
  </si>
  <si>
    <t>PROGETTO ESECUTIVO PER GLI INTERVENTI  DI MANUTENZIONE STRAORDINARIA IMPIANTI SPORTIVO POLIVALENTE CALCETTO - TENNIS - PALLAVOLO</t>
  </si>
  <si>
    <t>D31B20000040005</t>
  </si>
  <si>
    <t>Realizzazione di un asse viario di collegamento ed accessibilità delle aree di attrazione culturale,  turistica e sportiva tra la contrada Napoli ed il Corso Umberto I</t>
  </si>
  <si>
    <t>07.Trasporti e mobilità</t>
  </si>
  <si>
    <t>TRASPORTO STRADALE</t>
  </si>
  <si>
    <t>G35F20006210002</t>
  </si>
  <si>
    <t>LAVORI DI MANUTENZIONE STRAORDINARIA  DELLA S.P. 89/b “S.S. 117 bis  - Camemi”</t>
  </si>
  <si>
    <t>D87H20000120002</t>
  </si>
  <si>
    <t>S.P. 4 "di Portella di Poira" San Cipirello - Corleone Lavori di completamento per la ripresa dei tratti in frana S.P. 4 "di Portella di Poira" San Cipirello - Corleone Lavori di completamento per la ripresa dei tratti in frana</t>
  </si>
  <si>
    <t>J27H21004800006</t>
  </si>
  <si>
    <t>Sistemazione e manutenzione del tratto di strada esterna collegante la SP 77 Misilmeri- Bolognetta con il depuratore AMAP in contrada Risalajmi.</t>
  </si>
  <si>
    <t>TRASPORTO MARITTIMO</t>
  </si>
  <si>
    <t>G84E21001860002</t>
  </si>
  <si>
    <t xml:space="preserve">LAVORI DI  RISTRUTTURAZIONE E POTENZIAMENTO DEL PORTICCIOLO DI CALABERNARDO  </t>
  </si>
  <si>
    <t>C27H19002260001</t>
  </si>
  <si>
    <t xml:space="preserve">RIQUALIFICAZIONE DELLA VIA GIOVANNI FALCONE FINO AL CIMITERO COMUNALE (tratto finale da piazza Castello)
</t>
  </si>
  <si>
    <t>MOBILITÀ URBANA</t>
  </si>
  <si>
    <t>C67H17001770001</t>
  </si>
  <si>
    <t>INTERVENTO DI MANUTENZIONE STRAORDINARIA DELLA SEDE STRADALE DI VIA A. DE GASPERI</t>
  </si>
  <si>
    <t>G67H21017590006</t>
  </si>
  <si>
    <t>Lavori di manutenzione straordinaria e ammodernamento delle opere di urbanizzazione del centro urbano - Milena (CL)</t>
  </si>
  <si>
    <t>Accordo per la Coesione Governo - Regione Siciliana
Allegato B1 - Piano finanziario di spesa dell’Accordo per annualità (solo quota FSC 21-27 ordinaria)</t>
  </si>
  <si>
    <t>Totale</t>
  </si>
  <si>
    <t>Assegnazione ordinaria FSC 21-27</t>
  </si>
  <si>
    <t xml:space="preserve">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
G57B24000030006 (NUOVO)</t>
  </si>
  <si>
    <t xml:space="preserve">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
G79D24000200001 (NUOVO)</t>
  </si>
  <si>
    <t xml:space="preserve">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
G79D24000300001 (NUOVO)</t>
  </si>
  <si>
    <t xml:space="preserve">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
G79D24000290001 (NUOVO)</t>
  </si>
  <si>
    <t xml:space="preserve">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
G82F24000170002 (NUOVO)</t>
  </si>
  <si>
    <t xml:space="preserve">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
G69D21000050006 (NUOVO)</t>
  </si>
  <si>
    <t xml:space="preserve">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
G49D24000240006 (NUOVO)</t>
  </si>
  <si>
    <t xml:space="preserve">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
G39D19000170006 (NUOVO)</t>
  </si>
  <si>
    <t xml:space="preserve">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
G69D24000280001 (NUOVO)</t>
  </si>
  <si>
    <t xml:space="preserve">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
G69D24000250006 (NUOVO)</t>
  </si>
  <si>
    <t xml:space="preserve">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
G89D24000140006 (NUOVO)</t>
  </si>
  <si>
    <t>DIPARTIMENTO INFRASTUTTURE</t>
  </si>
  <si>
    <t>2024</t>
  </si>
  <si>
    <t>2025</t>
  </si>
  <si>
    <t>2026</t>
  </si>
  <si>
    <t>2027</t>
  </si>
  <si>
    <t>2028</t>
  </si>
  <si>
    <t>2029</t>
  </si>
  <si>
    <t>2030</t>
  </si>
  <si>
    <t>2031</t>
  </si>
  <si>
    <t>2032</t>
  </si>
  <si>
    <t>Accordo per la Coesione Governo - Regione Siciliana 
Allegato A2 Elenco interventi finanziati in anticipazione FSC 21-27</t>
  </si>
  <si>
    <t xml:space="preserve">Accordo per la Coesione Governo - Regione Siciliana
Allegato A1 Programma di interventi e le linee di azione con cronoprogramma procedurale
</t>
  </si>
  <si>
    <t>CODICE ID</t>
  </si>
  <si>
    <t>G44H22001100002</t>
  </si>
  <si>
    <t>G42F24000820002</t>
  </si>
  <si>
    <t>G25I24000170002</t>
  </si>
  <si>
    <t>G69D24000370002</t>
  </si>
  <si>
    <t>G88C24000670001</t>
  </si>
  <si>
    <t>COMMISSARIO DI GOVERNO PER IL CONTRASTO DEL DISSESTO IDROGEOLOGICO SICILIA</t>
  </si>
  <si>
    <t>C73F24000200003</t>
  </si>
  <si>
    <t>REALIZZAZIONE DI IMPIANTI DI DISSALAZIONE, ANCHE MOBILI, NEI COMUNI DI PORTO EMPEDOCLE, TRAPANI E GELA.</t>
  </si>
  <si>
    <t>ASSEMBLEA TERRITORIALE IDRICA DI CATANIA - ATTUATORE: SIE S.P.A.</t>
  </si>
  <si>
    <t>ATI MESSINA / COMUNE DI MISTRETTA</t>
  </si>
  <si>
    <t>CITTA' METROPOLITANA DI CATANIA</t>
  </si>
  <si>
    <t>SIC-9990005</t>
  </si>
  <si>
    <t>H64D19000010002</t>
  </si>
  <si>
    <t>F34D19000010009</t>
  </si>
  <si>
    <t>aggiornamento accorpamento - opere di adeguamento dell'edificio pubblico sito in c/da chiusa madonna da adibire a micro nido e servizi integrativi per il territorio -efficientamento energetico e sistemazione degli spazi esterni pertinenziali dell'edificio pubblico sito in c/da chiusa madonna da adibire a micro-nido e servizi integrativi per il territorio"</t>
  </si>
  <si>
    <t>SIC-9990004</t>
  </si>
  <si>
    <t>SIC-9990001</t>
  </si>
  <si>
    <t>SIC-9990002</t>
  </si>
  <si>
    <t>SIC-9990003</t>
  </si>
  <si>
    <t>SIC-9990006</t>
  </si>
  <si>
    <t>SIC-9990007</t>
  </si>
  <si>
    <t>D37H25000150006</t>
  </si>
  <si>
    <t>D37H25000140006</t>
  </si>
  <si>
    <t>I15J19000130001</t>
  </si>
  <si>
    <t>C14J24001070002</t>
  </si>
  <si>
    <t>REGIONE SICILIANA/SICILIACQUE OVVERO REGIONE SICILIANA</t>
  </si>
  <si>
    <t>G79D24000170001</t>
  </si>
  <si>
    <t>G75I24000170001</t>
  </si>
  <si>
    <t>F31D24000060001</t>
  </si>
  <si>
    <t>F32B24000940002</t>
  </si>
  <si>
    <t>II STRALCIO - COMPLETAMENTO ADEGUAMENTO E RIFUNZIONALIZZAZIONE DELL’ASILO NIDO IN LOCALITÀ GIANGUARNA (COMUNE DI CAMMARATA)</t>
  </si>
  <si>
    <t>LAVORI DI EFFICIENTAMENTO DELL’IMPIANTO IRRIGUO DI VALLE DELL’ACATE – LOTTO 1</t>
  </si>
  <si>
    <t>J91G22000030001</t>
  </si>
  <si>
    <t>G74F24000220001</t>
  </si>
  <si>
    <t>Rete Ferroviaria Italiana S.p.A. (RFI)</t>
  </si>
  <si>
    <t>ATTIVITÀ DI ASSISTENZA E SUPPORTO TECNICO OPERATIVO DI CASSA DEPOSITI E PRESTITI ALLA REGIONE SICILIANA ALLA GESTIONE DELLE RISORSE FSC 2021-2027</t>
  </si>
  <si>
    <t>Accordo per la Coesione Governo - Regione Siciliana
Allegato B2 - Piano finanziario di spesa per singolo intervento (solo quota FSC 21-27 ordinaria)Accordo per la Coesione Governo - Regione Siciliana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</si>
</sst>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4" formatCode="_-* #,##0.00\ &quot;€&quot;_-;\-* #,##0.00\ &quot;€&quot;_-;_-* &quot;-&quot;??\ &quot;€&quot;_-;_-@_-"/>
    <numFmt numFmtId="164" formatCode="&quot; &quot;#,##0.00&quot;    &quot;;&quot;-&quot;#,##0.00&quot;    &quot;;&quot; -&quot;#&quot;    &quot;;&quot; &quot;@&quot; &quot;"/>
    <numFmt numFmtId="165" formatCode="[$-410]#,##0"/>
    <numFmt numFmtId="166" formatCode="&quot; &quot;#,##0.0&quot; € &quot;;&quot;-&quot;#,##0.0&quot; € &quot;;&quot; -&quot;#&quot; € &quot;;&quot; &quot;@&quot; &quot;"/>
    <numFmt numFmtId="167" formatCode="[$-410]General"/>
    <numFmt numFmtId="168" formatCode="dd/mm/yy;@"/>
    <numFmt numFmtId="169" formatCode="[$-410]0"/>
    <numFmt numFmtId="170" formatCode="[$-410]#,##0.00"/>
    <numFmt numFmtId="171" formatCode="&quot; &quot;#,##0.00&quot; &quot;;&quot;-&quot;#,##0.00&quot; &quot;;&quot; -&quot;#&quot; &quot;;&quot; &quot;@&quot; &quot;"/>
    <numFmt numFmtId="172" formatCode="&quot; &quot;#,##0.00&quot; € &quot;;&quot;-&quot;#,##0.00&quot; € &quot;;&quot; -&quot;#&quot; € &quot;;&quot; &quot;@&quot; &quot;"/>
    <numFmt numFmtId="173" formatCode="[$€-410]&quot; &quot;#,##0.00;[Red]&quot;-&quot;[$€-410]&quot; &quot;#,##0.00"/>
    <numFmt numFmtId="174" formatCode="_-* #,##0.00\ [$€-410]_-;\-* #,##0.00\ [$€-410]_-;_-* &quot;-&quot;??\ [$€-410]_-;_-@_-"/>
    <numFmt numFmtId="175" formatCode="#,##0.00\ _€"/>
  </numFmts>
  <fonts count="30" x14ac:knownFonts="1">
    <font>
      <sz val="11"/>
      <color theme="1"/>
      <name val="Arial"/>
      <family val="2"/>
    </font>
    <font>
      <sz val="11"/>
      <color theme="1"/>
      <name val="Aptos Narrow"/>
      <family val="2"/>
      <scheme val="minor"/>
    </font>
    <font>
      <sz val="11"/>
      <color rgb="FF000000"/>
      <name val="Calibri"/>
      <family val="2"/>
    </font>
    <font>
      <b/>
      <i/>
      <sz val="16"/>
      <color theme="1"/>
      <name val="Arial"/>
      <family val="2"/>
    </font>
    <font>
      <b/>
      <i/>
      <u/>
      <sz val="11"/>
      <color theme="1"/>
      <name val="Arial"/>
      <family val="2"/>
    </font>
    <font>
      <b/>
      <sz val="10"/>
      <color rgb="FF000000"/>
      <name val="Times New Roman"/>
      <family val="1"/>
    </font>
    <font>
      <sz val="10"/>
      <color rgb="FF000000"/>
      <name val="Calibri"/>
      <family val="2"/>
    </font>
    <font>
      <b/>
      <sz val="11"/>
      <color rgb="FF000000"/>
      <name val="Times New Roman"/>
      <family val="1"/>
    </font>
    <font>
      <b/>
      <sz val="11"/>
      <color rgb="FF000000"/>
      <name val="Calibri"/>
      <family val="2"/>
    </font>
    <font>
      <sz val="11"/>
      <color rgb="FF000000"/>
      <name val="Times New Roman"/>
      <family val="1"/>
    </font>
    <font>
      <b/>
      <sz val="12"/>
      <color rgb="FF000000"/>
      <name val="Calibri"/>
      <family val="2"/>
    </font>
    <font>
      <b/>
      <sz val="11"/>
      <color rgb="FFFFFFFF"/>
      <name val="Calibri"/>
      <family val="2"/>
    </font>
    <font>
      <sz val="11"/>
      <color rgb="FF44546A"/>
      <name val="Calibri"/>
      <family val="2"/>
    </font>
    <font>
      <b/>
      <sz val="14"/>
      <color rgb="FF000000"/>
      <name val="Calibri"/>
      <family val="2"/>
    </font>
    <font>
      <b/>
      <sz val="14"/>
      <color rgb="FFFFFFFF"/>
      <name val="Calibri"/>
      <family val="2"/>
    </font>
    <font>
      <sz val="14"/>
      <color rgb="FF000000"/>
      <name val="Calibri"/>
      <family val="2"/>
    </font>
    <font>
      <sz val="11"/>
      <color rgb="FFFF0000"/>
      <name val="Calibri"/>
      <family val="2"/>
    </font>
    <font>
      <sz val="11"/>
      <color theme="1"/>
      <name val="Arial"/>
      <family val="2"/>
    </font>
    <font>
      <sz val="11"/>
      <color rgb="FFFF0000"/>
      <name val="Aptos Narrow"/>
      <family val="2"/>
      <scheme val="minor"/>
    </font>
    <font>
      <sz val="11"/>
      <name val="Calibri"/>
      <family val="2"/>
    </font>
    <font>
      <sz val="11"/>
      <color theme="1"/>
      <name val="Calibri"/>
      <family val="2"/>
    </font>
    <font>
      <sz val="10"/>
      <name val="Calibri"/>
      <family val="2"/>
    </font>
    <font>
      <sz val="11"/>
      <name val="Aptos Narrow"/>
      <family val="2"/>
      <scheme val="minor"/>
    </font>
    <font>
      <sz val="11"/>
      <name val="Arial"/>
      <family val="2"/>
    </font>
    <font>
      <b/>
      <sz val="11"/>
      <name val="Calibri"/>
      <family val="2"/>
    </font>
    <font>
      <sz val="8"/>
      <name val="Arial"/>
      <family val="2"/>
    </font>
    <font>
      <b/>
      <i/>
      <sz val="16"/>
      <name val="Calibri"/>
      <family val="2"/>
    </font>
    <font>
      <sz val="12"/>
      <name val="Calibri Light"/>
      <family val="2"/>
    </font>
    <font>
      <b/>
      <sz val="12"/>
      <name val="Calibri Light"/>
      <family val="2"/>
    </font>
    <font>
      <b/>
      <sz val="11"/>
      <name val="Times New Roman"/>
      <family val="1"/>
    </font>
  </fonts>
  <fills count="8">
    <fill>
      <patternFill patternType="none"/>
    </fill>
    <fill>
      <patternFill patternType="gray125"/>
    </fill>
    <fill>
      <patternFill patternType="solid">
        <fgColor rgb="FF002060"/>
        <bgColor rgb="FF002060"/>
      </patternFill>
    </fill>
    <fill>
      <patternFill patternType="solid">
        <fgColor rgb="FFFFFFFF"/>
        <bgColor rgb="FFFFFFFF"/>
      </patternFill>
    </fill>
    <fill>
      <patternFill patternType="solid">
        <fgColor rgb="FFBDD7EE"/>
        <bgColor rgb="FFBDD7EE"/>
      </patternFill>
    </fill>
    <fill>
      <patternFill patternType="solid">
        <fgColor theme="3"/>
        <bgColor rgb="FF002060"/>
      </patternFill>
    </fill>
    <fill>
      <patternFill patternType="solid">
        <fgColor theme="3" tint="0.39997558519241921"/>
        <bgColor rgb="FF002060"/>
      </patternFill>
    </fill>
    <fill>
      <patternFill patternType="solid">
        <fgColor theme="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000000"/>
      </top>
      <bottom style="thin">
        <color rgb="FFFFFFFF"/>
      </bottom>
      <diagonal/>
    </border>
    <border>
      <left style="thin">
        <color rgb="FFFFFFFF"/>
      </left>
      <right style="thin">
        <color rgb="FFFFFFFF"/>
      </right>
      <top style="thin">
        <color rgb="FFFFFFFF"/>
      </top>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595959"/>
      </right>
      <top style="thin">
        <color rgb="FFFFFFFF"/>
      </top>
      <bottom style="thin">
        <color rgb="FF595959"/>
      </bottom>
      <diagonal/>
    </border>
    <border>
      <left style="thin">
        <color rgb="FF595959"/>
      </left>
      <right style="thin">
        <color rgb="FF595959"/>
      </right>
      <top style="thin">
        <color rgb="FFFFFFFF"/>
      </top>
      <bottom style="thin">
        <color rgb="FF595959"/>
      </bottom>
      <diagonal/>
    </border>
    <border>
      <left style="thin">
        <color rgb="FF595959"/>
      </left>
      <right style="thin">
        <color rgb="FF595959"/>
      </right>
      <top style="thin">
        <color rgb="FFFFFFFF"/>
      </top>
      <bottom style="thin">
        <color rgb="FFFFFFFF"/>
      </bottom>
      <diagonal/>
    </border>
    <border>
      <left/>
      <right style="thin">
        <color rgb="FF595959"/>
      </right>
      <top style="thin">
        <color rgb="FF595959"/>
      </top>
      <bottom style="thin">
        <color rgb="FF595959"/>
      </bottom>
      <diagonal/>
    </border>
    <border>
      <left style="thin">
        <color rgb="FF595959"/>
      </left>
      <right style="thin">
        <color rgb="FF595959"/>
      </right>
      <top style="thin">
        <color rgb="FF595959"/>
      </top>
      <bottom style="thin">
        <color rgb="FF595959"/>
      </bottom>
      <diagonal/>
    </border>
    <border>
      <left/>
      <right/>
      <top style="thin">
        <color rgb="FFFFFFFF"/>
      </top>
      <bottom/>
      <diagonal/>
    </border>
    <border>
      <left/>
      <right/>
      <top/>
      <bottom style="thin">
        <color rgb="FF000000"/>
      </bottom>
      <diagonal/>
    </border>
    <border>
      <left style="thin">
        <color rgb="FFFFFFFF"/>
      </left>
      <right style="thin">
        <color rgb="FFFFFFFF"/>
      </right>
      <top/>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top style="dashed">
        <color theme="0" tint="-0.499984740745262"/>
      </top>
      <bottom/>
      <diagonal/>
    </border>
    <border>
      <left style="dashed">
        <color theme="0" tint="-0.499984740745262"/>
      </left>
      <right style="thin">
        <color theme="0" tint="-0.499984740745262"/>
      </right>
      <top style="dashed">
        <color theme="0" tint="-0.499984740745262"/>
      </top>
      <bottom style="dashed">
        <color theme="0" tint="-0.499984740745262"/>
      </bottom>
      <diagonal/>
    </border>
  </borders>
  <cellStyleXfs count="13">
    <xf numFmtId="0" fontId="0" fillId="0" borderId="0"/>
    <xf numFmtId="171" fontId="2" fillId="0" borderId="0"/>
    <xf numFmtId="172" fontId="2" fillId="0" borderId="0"/>
    <xf numFmtId="167" fontId="2" fillId="0" borderId="0"/>
    <xf numFmtId="0" fontId="3" fillId="0" borderId="0">
      <alignment horizontal="center"/>
    </xf>
    <xf numFmtId="0" fontId="3" fillId="0" borderId="0">
      <alignment horizontal="center" textRotation="90"/>
    </xf>
    <xf numFmtId="164" fontId="2" fillId="0" borderId="0"/>
    <xf numFmtId="0" fontId="4" fillId="0" borderId="0"/>
    <xf numFmtId="173" fontId="4" fillId="0" borderId="0"/>
    <xf numFmtId="44" fontId="17" fillId="0" borderId="0" applyFont="0" applyFill="0" applyBorder="0" applyAlignment="0" applyProtection="0"/>
    <xf numFmtId="44" fontId="1" fillId="0" borderId="0" applyFont="0" applyFill="0" applyBorder="0" applyAlignment="0" applyProtection="0"/>
    <xf numFmtId="0" fontId="1" fillId="0" borderId="0"/>
    <xf numFmtId="0" fontId="17" fillId="0" borderId="0"/>
  </cellStyleXfs>
  <cellXfs count="106">
    <xf numFmtId="0" fontId="0" fillId="0" borderId="0" xfId="0"/>
    <xf numFmtId="167" fontId="6" fillId="0" borderId="0" xfId="3" applyFont="1" applyAlignment="1">
      <alignment vertical="center"/>
    </xf>
    <xf numFmtId="167" fontId="2" fillId="0" borderId="0" xfId="3" applyAlignment="1">
      <alignment vertical="center"/>
    </xf>
    <xf numFmtId="167" fontId="9" fillId="0" borderId="2" xfId="3" applyFont="1" applyBorder="1" applyAlignment="1">
      <alignment vertical="center"/>
    </xf>
    <xf numFmtId="164" fontId="2" fillId="0" borderId="0" xfId="3" applyNumberFormat="1" applyAlignment="1">
      <alignment vertical="center"/>
    </xf>
    <xf numFmtId="167" fontId="11" fillId="2" borderId="5" xfId="3" applyFont="1" applyFill="1" applyBorder="1" applyAlignment="1">
      <alignment horizontal="center" vertical="center" wrapText="1"/>
    </xf>
    <xf numFmtId="167" fontId="12" fillId="0" borderId="0" xfId="3" applyFont="1" applyAlignment="1">
      <alignment vertical="center"/>
    </xf>
    <xf numFmtId="167" fontId="2" fillId="0" borderId="0" xfId="3" applyAlignment="1">
      <alignment vertical="center" wrapText="1"/>
    </xf>
    <xf numFmtId="167" fontId="14" fillId="2" borderId="11" xfId="3" applyFont="1" applyFill="1" applyBorder="1" applyAlignment="1">
      <alignment horizontal="center" vertical="center" wrapText="1"/>
    </xf>
    <xf numFmtId="167" fontId="14" fillId="2" borderId="0" xfId="3" applyFont="1" applyFill="1" applyAlignment="1">
      <alignment horizontal="center" vertical="center" wrapText="1"/>
    </xf>
    <xf numFmtId="167" fontId="15" fillId="0" borderId="1" xfId="3" applyFont="1" applyBorder="1" applyAlignment="1">
      <alignment vertical="center" wrapText="1"/>
    </xf>
    <xf numFmtId="167" fontId="15" fillId="3" borderId="1" xfId="3" applyFont="1" applyFill="1" applyBorder="1" applyAlignment="1">
      <alignment vertical="center" wrapText="1"/>
    </xf>
    <xf numFmtId="167" fontId="15" fillId="0" borderId="0" xfId="3" applyFont="1" applyAlignment="1">
      <alignment vertical="center" wrapText="1"/>
    </xf>
    <xf numFmtId="167" fontId="2" fillId="0" borderId="0" xfId="3"/>
    <xf numFmtId="165" fontId="8" fillId="4" borderId="1" xfId="3" applyNumberFormat="1" applyFont="1" applyFill="1" applyBorder="1" applyAlignment="1">
      <alignment horizontal="center" vertical="center"/>
    </xf>
    <xf numFmtId="169" fontId="8" fillId="4" borderId="1" xfId="3" applyNumberFormat="1" applyFont="1" applyFill="1" applyBorder="1" applyAlignment="1">
      <alignment horizontal="center" vertical="center"/>
    </xf>
    <xf numFmtId="169" fontId="8" fillId="4" borderId="1" xfId="3" applyNumberFormat="1" applyFont="1" applyFill="1" applyBorder="1" applyAlignment="1">
      <alignment horizontal="center" vertical="center" wrapText="1"/>
    </xf>
    <xf numFmtId="165" fontId="2" fillId="0" borderId="1" xfId="3" applyNumberFormat="1" applyBorder="1" applyAlignment="1">
      <alignment vertical="center"/>
    </xf>
    <xf numFmtId="170" fontId="2" fillId="0" borderId="1" xfId="1" applyNumberFormat="1" applyBorder="1" applyAlignment="1">
      <alignment vertical="center"/>
    </xf>
    <xf numFmtId="170" fontId="8" fillId="0" borderId="1" xfId="3" applyNumberFormat="1" applyFont="1" applyBorder="1" applyAlignment="1">
      <alignment vertical="center"/>
    </xf>
    <xf numFmtId="167" fontId="5" fillId="0" borderId="1" xfId="3" applyFont="1" applyBorder="1" applyAlignment="1">
      <alignment horizontal="center" vertical="center" wrapText="1"/>
    </xf>
    <xf numFmtId="167" fontId="11" fillId="5" borderId="13" xfId="3" applyFont="1" applyFill="1" applyBorder="1" applyAlignment="1">
      <alignment horizontal="center" vertical="center" wrapText="1"/>
    </xf>
    <xf numFmtId="167" fontId="11" fillId="6" borderId="13" xfId="3" applyFont="1" applyFill="1" applyBorder="1" applyAlignment="1">
      <alignment horizontal="center" vertical="center" wrapText="1"/>
    </xf>
    <xf numFmtId="167" fontId="2" fillId="0" borderId="14" xfId="3" applyBorder="1" applyAlignment="1">
      <alignment vertical="center"/>
    </xf>
    <xf numFmtId="167" fontId="2" fillId="0" borderId="14" xfId="3" applyBorder="1" applyAlignment="1">
      <alignment vertical="center" wrapText="1"/>
    </xf>
    <xf numFmtId="0" fontId="1" fillId="0" borderId="0" xfId="11"/>
    <xf numFmtId="167" fontId="2" fillId="0" borderId="16" xfId="3" applyBorder="1" applyAlignment="1">
      <alignment vertical="center"/>
    </xf>
    <xf numFmtId="167" fontId="2" fillId="0" borderId="16" xfId="3" applyBorder="1" applyAlignment="1">
      <alignment vertical="center" wrapText="1"/>
    </xf>
    <xf numFmtId="167" fontId="16" fillId="0" borderId="0" xfId="3" applyFont="1" applyAlignment="1">
      <alignment vertical="center"/>
    </xf>
    <xf numFmtId="0" fontId="18" fillId="0" borderId="0" xfId="11" applyFont="1"/>
    <xf numFmtId="167" fontId="19" fillId="0" borderId="0" xfId="3" applyFont="1" applyAlignment="1">
      <alignment vertical="center"/>
    </xf>
    <xf numFmtId="0" fontId="22" fillId="0" borderId="0" xfId="11" applyFont="1"/>
    <xf numFmtId="167" fontId="20" fillId="0" borderId="0" xfId="3" applyFont="1" applyAlignment="1">
      <alignment vertical="center"/>
    </xf>
    <xf numFmtId="0" fontId="17" fillId="0" borderId="0" xfId="12"/>
    <xf numFmtId="167" fontId="19" fillId="0" borderId="6" xfId="3" applyFont="1" applyBorder="1" applyAlignment="1">
      <alignment vertical="center"/>
    </xf>
    <xf numFmtId="167" fontId="19" fillId="0" borderId="7" xfId="3" applyFont="1" applyBorder="1" applyAlignment="1">
      <alignment vertical="center" wrapText="1"/>
    </xf>
    <xf numFmtId="167" fontId="19" fillId="0" borderId="7" xfId="2" applyNumberFormat="1" applyFont="1" applyBorder="1" applyAlignment="1">
      <alignment vertical="center" wrapText="1"/>
    </xf>
    <xf numFmtId="168" fontId="19" fillId="0" borderId="8" xfId="2" applyNumberFormat="1" applyFont="1" applyBorder="1" applyAlignment="1">
      <alignment vertical="center" wrapText="1"/>
    </xf>
    <xf numFmtId="0" fontId="23" fillId="0" borderId="0" xfId="12" applyFont="1"/>
    <xf numFmtId="167" fontId="19" fillId="0" borderId="9" xfId="3" applyFont="1" applyBorder="1" applyAlignment="1">
      <alignment vertical="center"/>
    </xf>
    <xf numFmtId="167" fontId="19" fillId="0" borderId="10" xfId="3" applyFont="1" applyBorder="1" applyAlignment="1">
      <alignment vertical="center" wrapText="1"/>
    </xf>
    <xf numFmtId="168" fontId="19" fillId="0" borderId="7" xfId="2" applyNumberFormat="1" applyFont="1" applyBorder="1" applyAlignment="1">
      <alignment vertical="center" wrapText="1"/>
    </xf>
    <xf numFmtId="168" fontId="19" fillId="0" borderId="0" xfId="3" applyNumberFormat="1" applyFont="1" applyAlignment="1">
      <alignment vertical="center"/>
    </xf>
    <xf numFmtId="44" fontId="19" fillId="0" borderId="7" xfId="9" applyFont="1" applyBorder="1" applyAlignment="1">
      <alignment vertical="center" wrapText="1"/>
    </xf>
    <xf numFmtId="44" fontId="19" fillId="0" borderId="10" xfId="9" applyFont="1" applyBorder="1" applyAlignment="1">
      <alignment vertical="center" wrapText="1"/>
    </xf>
    <xf numFmtId="44" fontId="24" fillId="0" borderId="0" xfId="9" applyFont="1" applyAlignment="1">
      <alignment vertical="center"/>
    </xf>
    <xf numFmtId="175" fontId="14" fillId="2" borderId="11" xfId="3" applyNumberFormat="1" applyFont="1" applyFill="1" applyBorder="1" applyAlignment="1">
      <alignment horizontal="center" vertical="center" wrapText="1"/>
    </xf>
    <xf numFmtId="175" fontId="15" fillId="0" borderId="1" xfId="6" applyNumberFormat="1" applyFont="1" applyBorder="1" applyAlignment="1">
      <alignment vertical="center" wrapText="1"/>
    </xf>
    <xf numFmtId="175" fontId="15" fillId="3" borderId="1" xfId="6" applyNumberFormat="1" applyFont="1" applyFill="1" applyBorder="1" applyAlignment="1">
      <alignment vertical="center" wrapText="1"/>
    </xf>
    <xf numFmtId="175" fontId="15" fillId="0" borderId="0" xfId="3" applyNumberFormat="1" applyFont="1" applyAlignment="1">
      <alignment vertical="center" wrapText="1"/>
    </xf>
    <xf numFmtId="175" fontId="13" fillId="0" borderId="0" xfId="3" applyNumberFormat="1" applyFont="1" applyAlignment="1">
      <alignment vertical="center" wrapText="1"/>
    </xf>
    <xf numFmtId="175" fontId="2" fillId="0" borderId="0" xfId="3" applyNumberFormat="1" applyAlignment="1">
      <alignment vertical="center" wrapText="1"/>
    </xf>
    <xf numFmtId="44" fontId="2" fillId="0" borderId="0" xfId="3" applyNumberFormat="1"/>
    <xf numFmtId="167" fontId="19" fillId="7" borderId="14" xfId="3" applyFont="1" applyFill="1" applyBorder="1" applyAlignment="1">
      <alignment horizontal="center" vertical="center" wrapText="1"/>
    </xf>
    <xf numFmtId="167" fontId="21" fillId="7" borderId="14" xfId="3" applyFont="1" applyFill="1" applyBorder="1" applyAlignment="1">
      <alignment vertical="center" wrapText="1"/>
    </xf>
    <xf numFmtId="44" fontId="19" fillId="7" borderId="14" xfId="9" applyFont="1" applyFill="1" applyBorder="1" applyAlignment="1">
      <alignment vertical="center" wrapText="1"/>
    </xf>
    <xf numFmtId="166" fontId="19" fillId="7" borderId="14" xfId="2" applyNumberFormat="1" applyFont="1" applyFill="1" applyBorder="1" applyAlignment="1">
      <alignment vertical="center" wrapText="1"/>
    </xf>
    <xf numFmtId="174" fontId="19" fillId="7" borderId="14" xfId="2" applyNumberFormat="1" applyFont="1" applyFill="1" applyBorder="1" applyAlignment="1">
      <alignment vertical="center" wrapText="1"/>
    </xf>
    <xf numFmtId="174" fontId="19" fillId="7" borderId="15" xfId="2" applyNumberFormat="1" applyFont="1" applyFill="1" applyBorder="1" applyAlignment="1">
      <alignment vertical="center" wrapText="1"/>
    </xf>
    <xf numFmtId="167" fontId="19" fillId="7" borderId="16" xfId="3" applyFont="1" applyFill="1" applyBorder="1" applyAlignment="1">
      <alignment horizontal="center" vertical="center" wrapText="1"/>
    </xf>
    <xf numFmtId="167" fontId="21" fillId="7" borderId="16" xfId="3" applyFont="1" applyFill="1" applyBorder="1" applyAlignment="1">
      <alignment vertical="center" wrapText="1"/>
    </xf>
    <xf numFmtId="44" fontId="19" fillId="7" borderId="16" xfId="9" applyFont="1" applyFill="1" applyBorder="1" applyAlignment="1">
      <alignment vertical="center" wrapText="1"/>
    </xf>
    <xf numFmtId="166" fontId="19" fillId="7" borderId="16" xfId="2" applyNumberFormat="1" applyFont="1" applyFill="1" applyBorder="1" applyAlignment="1">
      <alignment vertical="center" wrapText="1"/>
    </xf>
    <xf numFmtId="174" fontId="19" fillId="7" borderId="16" xfId="2" applyNumberFormat="1" applyFont="1" applyFill="1" applyBorder="1" applyAlignment="1">
      <alignment vertical="center" wrapText="1"/>
    </xf>
    <xf numFmtId="174" fontId="19" fillId="7" borderId="17" xfId="2" applyNumberFormat="1" applyFont="1" applyFill="1" applyBorder="1" applyAlignment="1">
      <alignment vertical="center" wrapText="1"/>
    </xf>
    <xf numFmtId="174" fontId="19" fillId="7" borderId="20" xfId="2" applyNumberFormat="1" applyFont="1" applyFill="1" applyBorder="1" applyAlignment="1">
      <alignment vertical="center" wrapText="1"/>
    </xf>
    <xf numFmtId="167" fontId="19" fillId="7" borderId="16" xfId="3" applyFont="1" applyFill="1" applyBorder="1" applyAlignment="1">
      <alignment vertical="center"/>
    </xf>
    <xf numFmtId="167" fontId="19" fillId="7" borderId="16" xfId="3" applyFont="1" applyFill="1" applyBorder="1" applyAlignment="1">
      <alignment vertical="center" wrapText="1"/>
    </xf>
    <xf numFmtId="167" fontId="19" fillId="7" borderId="18" xfId="3" applyFont="1" applyFill="1" applyBorder="1" applyAlignment="1">
      <alignment vertical="center"/>
    </xf>
    <xf numFmtId="167" fontId="19" fillId="7" borderId="18" xfId="3" applyFont="1" applyFill="1" applyBorder="1" applyAlignment="1">
      <alignment vertical="center" wrapText="1"/>
    </xf>
    <xf numFmtId="167" fontId="19" fillId="7" borderId="18" xfId="3" applyFont="1" applyFill="1" applyBorder="1" applyAlignment="1">
      <alignment horizontal="center" vertical="center" wrapText="1"/>
    </xf>
    <xf numFmtId="167" fontId="21" fillId="7" borderId="18" xfId="3" applyFont="1" applyFill="1" applyBorder="1" applyAlignment="1">
      <alignment vertical="center" wrapText="1"/>
    </xf>
    <xf numFmtId="44" fontId="19" fillId="7" borderId="18" xfId="9" applyFont="1" applyFill="1" applyBorder="1" applyAlignment="1">
      <alignment vertical="center" wrapText="1"/>
    </xf>
    <xf numFmtId="166" fontId="19" fillId="7" borderId="18" xfId="2" applyNumberFormat="1" applyFont="1" applyFill="1" applyBorder="1" applyAlignment="1">
      <alignment vertical="center" wrapText="1"/>
    </xf>
    <xf numFmtId="174" fontId="19" fillId="7" borderId="18" xfId="2" applyNumberFormat="1" applyFont="1" applyFill="1" applyBorder="1" applyAlignment="1">
      <alignment vertical="center" wrapText="1"/>
    </xf>
    <xf numFmtId="174" fontId="19" fillId="7" borderId="19" xfId="2" applyNumberFormat="1" applyFont="1" applyFill="1" applyBorder="1" applyAlignment="1">
      <alignment vertical="center" wrapText="1"/>
    </xf>
    <xf numFmtId="167" fontId="19" fillId="7" borderId="0" xfId="3" applyFont="1" applyFill="1" applyAlignment="1">
      <alignment vertical="center"/>
    </xf>
    <xf numFmtId="167" fontId="19" fillId="7" borderId="0" xfId="3" applyFont="1" applyFill="1" applyAlignment="1">
      <alignment horizontal="center" vertical="center"/>
    </xf>
    <xf numFmtId="44" fontId="26" fillId="7" borderId="0" xfId="9" applyFont="1" applyFill="1" applyBorder="1" applyAlignment="1">
      <alignment vertical="center" wrapText="1"/>
    </xf>
    <xf numFmtId="44" fontId="26" fillId="7" borderId="0" xfId="10" applyFont="1" applyFill="1" applyBorder="1" applyAlignment="1">
      <alignment vertical="center" wrapText="1"/>
    </xf>
    <xf numFmtId="167" fontId="2" fillId="0" borderId="10" xfId="3" applyBorder="1" applyAlignment="1">
      <alignment horizontal="center" vertical="center" wrapText="1"/>
    </xf>
    <xf numFmtId="167" fontId="19" fillId="0" borderId="16" xfId="3" applyFont="1" applyBorder="1" applyAlignment="1">
      <alignment vertical="center" wrapText="1"/>
    </xf>
    <xf numFmtId="167" fontId="20" fillId="0" borderId="10" xfId="3" applyFont="1" applyBorder="1" applyAlignment="1">
      <alignment horizontal="center" vertical="center" wrapText="1"/>
    </xf>
    <xf numFmtId="167" fontId="19" fillId="0" borderId="1" xfId="3" applyFont="1" applyBorder="1" applyAlignment="1">
      <alignment vertical="center" wrapText="1"/>
    </xf>
    <xf numFmtId="167" fontId="21" fillId="0" borderId="10" xfId="3" applyFont="1" applyBorder="1" applyAlignment="1">
      <alignment vertical="center" wrapText="1"/>
    </xf>
    <xf numFmtId="167" fontId="6" fillId="0" borderId="10" xfId="3" applyFont="1" applyBorder="1" applyAlignment="1">
      <alignment vertical="center" wrapText="1"/>
    </xf>
    <xf numFmtId="167" fontId="7" fillId="0" borderId="3" xfId="3" applyFont="1" applyBorder="1" applyAlignment="1">
      <alignment horizontal="left" vertical="center" wrapText="1"/>
    </xf>
    <xf numFmtId="167" fontId="5" fillId="0" borderId="1" xfId="3" applyFont="1" applyBorder="1" applyAlignment="1">
      <alignment horizontal="center" vertical="center" wrapText="1"/>
    </xf>
    <xf numFmtId="167" fontId="5" fillId="0" borderId="1" xfId="3" applyFont="1" applyBorder="1" applyAlignment="1">
      <alignment horizontal="center" vertical="center"/>
    </xf>
    <xf numFmtId="167" fontId="10" fillId="0" borderId="4" xfId="3" applyFont="1" applyBorder="1" applyAlignment="1">
      <alignment horizontal="center" vertical="center" wrapText="1"/>
    </xf>
    <xf numFmtId="167" fontId="13" fillId="0" borderId="0" xfId="3" applyFont="1" applyAlignment="1">
      <alignment horizontal="center" vertical="center" wrapText="1"/>
    </xf>
    <xf numFmtId="165" fontId="13" fillId="0" borderId="12" xfId="3" applyNumberFormat="1" applyFont="1" applyBorder="1" applyAlignment="1">
      <alignment horizontal="center" vertical="center" wrapText="1"/>
    </xf>
    <xf numFmtId="167" fontId="10" fillId="0" borderId="0" xfId="3" applyFont="1" applyAlignment="1">
      <alignment horizontal="center" vertical="center" wrapText="1"/>
    </xf>
    <xf numFmtId="167" fontId="27" fillId="0" borderId="1" xfId="3" applyFont="1" applyBorder="1" applyAlignment="1">
      <alignment vertical="center" wrapText="1"/>
    </xf>
    <xf numFmtId="171" fontId="19" fillId="0" borderId="1" xfId="1" applyFont="1" applyBorder="1" applyAlignment="1">
      <alignment horizontal="center" vertical="center"/>
    </xf>
    <xf numFmtId="165" fontId="19" fillId="0" borderId="1" xfId="3" applyNumberFormat="1" applyFont="1" applyBorder="1" applyAlignment="1">
      <alignment horizontal="center" vertical="center"/>
    </xf>
    <xf numFmtId="167" fontId="19" fillId="0" borderId="1" xfId="3" applyFont="1" applyBorder="1" applyAlignment="1">
      <alignment horizontal="left" vertical="center"/>
    </xf>
    <xf numFmtId="167" fontId="28" fillId="0" borderId="1" xfId="3" applyFont="1" applyBorder="1" applyAlignment="1">
      <alignment vertical="center" wrapText="1"/>
    </xf>
    <xf numFmtId="164" fontId="29" fillId="0" borderId="1" xfId="3" applyNumberFormat="1" applyFont="1" applyBorder="1" applyAlignment="1">
      <alignment horizontal="center" vertical="center"/>
    </xf>
    <xf numFmtId="164" fontId="24" fillId="0" borderId="1" xfId="3" applyNumberFormat="1" applyFont="1" applyBorder="1" applyAlignment="1">
      <alignment horizontal="center" vertical="center"/>
    </xf>
    <xf numFmtId="165" fontId="24" fillId="0" borderId="1" xfId="3" applyNumberFormat="1" applyFont="1" applyBorder="1" applyAlignment="1">
      <alignment horizontal="center" vertical="center"/>
    </xf>
    <xf numFmtId="171" fontId="19" fillId="0" borderId="0" xfId="1" applyFont="1" applyAlignment="1">
      <alignment horizontal="center" vertical="center"/>
    </xf>
    <xf numFmtId="167" fontId="27" fillId="0" borderId="1" xfId="3" applyFont="1" applyBorder="1" applyAlignment="1">
      <alignment horizontal="center" vertical="center" wrapText="1"/>
    </xf>
    <xf numFmtId="164" fontId="19" fillId="0" borderId="1" xfId="3" applyNumberFormat="1" applyFont="1" applyBorder="1" applyAlignment="1">
      <alignment horizontal="center" vertical="center"/>
    </xf>
    <xf numFmtId="0" fontId="23" fillId="0" borderId="1" xfId="0" applyFont="1" applyBorder="1" applyAlignment="1">
      <alignment horizontal="center" vertical="center"/>
    </xf>
    <xf numFmtId="167" fontId="29" fillId="0" borderId="1" xfId="3" applyFont="1" applyBorder="1" applyAlignment="1">
      <alignment vertical="center" wrapText="1"/>
    </xf>
  </cellXfs>
  <cellStyles count="13">
    <cellStyle name="Excel Built-in Comma" xfId="1" xr:uid="{00000000-0005-0000-0000-000000000000}"/>
    <cellStyle name="Excel Built-in Currency" xfId="2" xr:uid="{00000000-0005-0000-0000-000001000000}"/>
    <cellStyle name="Excel Built-in Normal" xfId="3" xr:uid="{00000000-0005-0000-0000-000002000000}"/>
    <cellStyle name="Heading" xfId="4" xr:uid="{00000000-0005-0000-0000-000003000000}"/>
    <cellStyle name="Heading1" xfId="5" xr:uid="{00000000-0005-0000-0000-000004000000}"/>
    <cellStyle name="Migliaia 2" xfId="6" xr:uid="{00000000-0005-0000-0000-000005000000}"/>
    <cellStyle name="Normale" xfId="0" builtinId="0" customBuiltin="1"/>
    <cellStyle name="Normale 2" xfId="11" xr:uid="{00000000-0005-0000-0000-000007000000}"/>
    <cellStyle name="Normale 2 2" xfId="12" xr:uid="{00000000-0005-0000-0000-000008000000}"/>
    <cellStyle name="Result" xfId="7" xr:uid="{00000000-0005-0000-0000-000009000000}"/>
    <cellStyle name="Result2" xfId="8" xr:uid="{00000000-0005-0000-0000-00000A000000}"/>
    <cellStyle name="Valuta" xfId="9" builtinId="4"/>
    <cellStyle name="Valuta 2" xfId="10" xr:uid="{00000000-0005-0000-0000-00000C000000}"/>
  </cellStyles>
  <dxfs count="42">
    <dxf>
      <numFmt numFmtId="174" formatCode="_-* #,##0.00\ [$€-410]_-;\-* #,##0.00\ [$€-410]_-;_-* &quot;-&quot;??\ [$€-410]_-;_-@_-"/>
      <alignment horizontal="general" vertical="center" textRotation="0" wrapText="1" indent="0" justifyLastLine="0" shrinkToFit="0" readingOrder="0"/>
      <border diagonalUp="0" diagonalDown="0" outline="0">
        <left style="dashed">
          <color theme="0" tint="-0.499984740745262"/>
        </left>
        <right style="thin">
          <color theme="0" tint="-0.499984740745262"/>
        </right>
        <top style="dashed">
          <color theme="0" tint="-0.499984740745262"/>
        </top>
        <bottom style="dashed">
          <color theme="0" tint="-0.499984740745262"/>
        </bottom>
      </border>
    </dxf>
    <dxf>
      <numFmt numFmtId="174" formatCode="_-* #,##0.00\ [$€-410]_-;\-* #,##0.00\ [$€-410]_-;_-* &quot;-&quot;??\ [$€-410]_-;_-@_-"/>
      <alignment horizontal="general" vertical="center" textRotation="0" wrapText="1" indent="0" justifyLastLine="0" shrinkToFit="0" readingOrder="0"/>
      <border diagonalUp="0" diagonalDown="0" outline="0">
        <left style="dashed">
          <color theme="0" tint="-0.499984740745262"/>
        </left>
        <right style="dashed">
          <color theme="0" tint="-0.499984740745262"/>
        </right>
        <top style="dashed">
          <color theme="0" tint="-0.499984740745262"/>
        </top>
        <bottom style="dashed">
          <color theme="0" tint="-0.499984740745262"/>
        </bottom>
      </border>
    </dxf>
    <dxf>
      <numFmt numFmtId="174" formatCode="_-* #,##0.00\ [$€-410]_-;\-* #,##0.00\ [$€-410]_-;_-* &quot;-&quot;??\ [$€-410]_-;_-@_-"/>
      <alignment horizontal="general" vertical="center" textRotation="0" wrapText="1" indent="0" justifyLastLine="0" shrinkToFit="0" readingOrder="0"/>
      <border diagonalUp="0" diagonalDown="0" outline="0">
        <left style="dashed">
          <color theme="0" tint="-0.499984740745262"/>
        </left>
        <right style="dashed">
          <color theme="0" tint="-0.499984740745262"/>
        </right>
        <top style="dashed">
          <color theme="0" tint="-0.499984740745262"/>
        </top>
        <bottom style="dashed">
          <color theme="0" tint="-0.499984740745262"/>
        </bottom>
      </border>
    </dxf>
    <dxf>
      <numFmt numFmtId="174" formatCode="_-* #,##0.00\ [$€-410]_-;\-* #,##0.00\ [$€-410]_-;_-* &quot;-&quot;??\ [$€-410]_-;_-@_-"/>
      <alignment horizontal="general" vertical="center" textRotation="0" wrapText="1" indent="0" justifyLastLine="0" shrinkToFit="0" readingOrder="0"/>
      <border diagonalUp="0" diagonalDown="0" outline="0">
        <left style="dashed">
          <color theme="0" tint="-0.499984740745262"/>
        </left>
        <right style="dashed">
          <color theme="0" tint="-0.499984740745262"/>
        </right>
        <top style="dashed">
          <color theme="0" tint="-0.499984740745262"/>
        </top>
        <bottom style="dashed">
          <color theme="0" tint="-0.499984740745262"/>
        </bottom>
      </border>
    </dxf>
    <dxf>
      <numFmt numFmtId="174" formatCode="_-* #,##0.00\ [$€-410]_-;\-* #,##0.00\ [$€-410]_-;_-* &quot;-&quot;??\ [$€-410]_-;_-@_-"/>
      <alignment horizontal="general" vertical="center" textRotation="0" wrapText="1" indent="0" justifyLastLine="0" shrinkToFit="0" readingOrder="0"/>
      <border diagonalUp="0" diagonalDown="0" outline="0">
        <left style="dashed">
          <color theme="0" tint="-0.499984740745262"/>
        </left>
        <right style="dashed">
          <color theme="0" tint="-0.499984740745262"/>
        </right>
        <top style="dashed">
          <color theme="0" tint="-0.499984740745262"/>
        </top>
        <bottom style="dashed">
          <color theme="0" tint="-0.499984740745262"/>
        </bottom>
      </border>
    </dxf>
    <dxf>
      <numFmt numFmtId="174" formatCode="_-* #,##0.00\ [$€-410]_-;\-* #,##0.00\ [$€-410]_-;_-* &quot;-&quot;??\ [$€-410]_-;_-@_-"/>
      <alignment horizontal="general" vertical="center" textRotation="0" wrapText="1" indent="0" justifyLastLine="0" shrinkToFit="0" readingOrder="0"/>
      <border diagonalUp="0" diagonalDown="0" outline="0">
        <left style="dashed">
          <color theme="0" tint="-0.499984740745262"/>
        </left>
        <right style="dashed">
          <color theme="0" tint="-0.499984740745262"/>
        </right>
        <top style="dashed">
          <color theme="0" tint="-0.499984740745262"/>
        </top>
        <bottom style="dashed">
          <color theme="0" tint="-0.499984740745262"/>
        </bottom>
      </border>
    </dxf>
    <dxf>
      <numFmt numFmtId="174" formatCode="_-* #,##0.00\ [$€-410]_-;\-* #,##0.00\ [$€-410]_-;_-* &quot;-&quot;??\ [$€-410]_-;_-@_-"/>
      <alignment horizontal="general" vertical="center" textRotation="0" wrapText="1" indent="0" justifyLastLine="0" shrinkToFit="0" readingOrder="0"/>
      <border diagonalUp="0" diagonalDown="0" outline="0">
        <left style="dashed">
          <color theme="0" tint="-0.499984740745262"/>
        </left>
        <right style="dashed">
          <color theme="0" tint="-0.499984740745262"/>
        </right>
        <top style="dashed">
          <color theme="0" tint="-0.499984740745262"/>
        </top>
        <bottom style="dashed">
          <color theme="0" tint="-0.499984740745262"/>
        </bottom>
      </border>
    </dxf>
    <dxf>
      <numFmt numFmtId="174" formatCode="_-* #,##0.00\ [$€-410]_-;\-* #,##0.00\ [$€-410]_-;_-* &quot;-&quot;??\ [$€-410]_-;_-@_-"/>
      <alignment horizontal="general" vertical="center" textRotation="0" wrapText="1" indent="0" justifyLastLine="0" shrinkToFit="0" readingOrder="0"/>
      <border diagonalUp="0" diagonalDown="0" outline="0">
        <left style="dashed">
          <color theme="0" tint="-0.499984740745262"/>
        </left>
        <right style="dashed">
          <color theme="0" tint="-0.499984740745262"/>
        </right>
        <top style="dashed">
          <color theme="0" tint="-0.499984740745262"/>
        </top>
        <bottom style="dashed">
          <color theme="0" tint="-0.499984740745262"/>
        </bottom>
      </border>
    </dxf>
    <dxf>
      <numFmt numFmtId="166" formatCode="&quot; &quot;#,##0.0&quot; € &quot;;&quot;-&quot;#,##0.0&quot; € &quot;;&quot; -&quot;#&quot; € &quot;;&quot; &quot;@&quot; &quot;"/>
      <alignment horizontal="general" vertical="center" textRotation="0" wrapText="1" indent="0" justifyLastLine="0" shrinkToFit="0" readingOrder="0"/>
      <border diagonalUp="0" diagonalDown="0" outline="0">
        <left style="dashed">
          <color theme="0" tint="-0.499984740745262"/>
        </left>
        <right style="dashed">
          <color theme="0" tint="-0.499984740745262"/>
        </right>
        <top style="dashed">
          <color theme="0" tint="-0.499984740745262"/>
        </top>
        <bottom style="dashed">
          <color theme="0" tint="-0.499984740745262"/>
        </bottom>
      </border>
    </dxf>
    <dxf>
      <alignment horizontal="general" vertical="center" textRotation="0" wrapText="1"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style="dashed">
          <color theme="0" tint="-0.499984740745262"/>
        </vertical>
        <horizontal style="dashed">
          <color theme="0" tint="-0.499984740745262"/>
        </horizontal>
      </border>
    </dxf>
    <dxf>
      <alignment horizontal="general" vertical="center" textRotation="0" wrapText="1"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style="dashed">
          <color theme="0" tint="-0.499984740745262"/>
        </vertical>
        <horizontal style="dashed">
          <color theme="0" tint="-0.499984740745262"/>
        </horizontal>
      </border>
    </dxf>
    <dxf>
      <numFmt numFmtId="34" formatCode="_-* #,##0.00\ &quot;€&quot;_-;\-* #,##0.00\ &quot;€&quot;_-;_-* &quot;-&quot;??\ &quot;€&quot;_-;_-@_-"/>
      <alignment horizontal="general" vertical="center" textRotation="0" wrapText="1"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style="dashed">
          <color theme="0" tint="-0.499984740745262"/>
        </vertical>
        <horizontal style="dashed">
          <color theme="0" tint="-0.499984740745262"/>
        </horizontal>
      </border>
    </dxf>
    <dxf>
      <font>
        <b val="0"/>
        <i val="0"/>
        <strike val="0"/>
        <condense val="0"/>
        <extend val="0"/>
        <outline val="0"/>
        <shadow val="0"/>
        <u val="none"/>
        <vertAlign val="baseline"/>
        <sz val="10"/>
        <color rgb="FF000000"/>
        <name val="Calibri"/>
        <scheme val="none"/>
      </font>
      <alignment horizontal="general" vertical="center" textRotation="0" wrapText="1"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style="dashed">
          <color theme="0" tint="-0.499984740745262"/>
        </vertical>
        <horizontal style="dashed">
          <color theme="0" tint="-0.499984740745262"/>
        </horizontal>
      </border>
    </dxf>
    <dxf>
      <alignment horizontal="center" vertical="center" textRotation="0" wrapText="1"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style="dashed">
          <color theme="0" tint="-0.499984740745262"/>
        </vertical>
        <horizontal style="dashed">
          <color theme="0" tint="-0.499984740745262"/>
        </horizontal>
      </border>
    </dxf>
    <dxf>
      <alignment horizontal="general" vertical="center" textRotation="0" wrapText="1"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style="dashed">
          <color theme="0" tint="-0.499984740745262"/>
        </vertical>
        <horizontal style="dashed">
          <color theme="0" tint="-0.499984740745262"/>
        </horizontal>
      </border>
    </dxf>
    <dxf>
      <alignment horizontal="general" vertical="center" textRotation="0" wrapText="1"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style="dashed">
          <color theme="0" tint="-0.499984740745262"/>
        </vertical>
        <horizontal style="dashed">
          <color theme="0" tint="-0.499984740745262"/>
        </horizontal>
      </border>
    </dxf>
    <dxf>
      <alignment horizontal="general" vertical="center" textRotation="0" wrapText="1"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style="dashed">
          <color theme="0" tint="-0.499984740745262"/>
        </vertical>
        <horizontal style="dashed">
          <color theme="0" tint="-0.499984740745262"/>
        </horizontal>
      </border>
    </dxf>
    <dxf>
      <alignment horizontal="general" vertical="center"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dxf>
    <dxf>
      <border outline="0">
        <top style="thin">
          <color rgb="FFFFFFFF"/>
        </top>
        <bottom style="thin">
          <color rgb="FF000000"/>
        </bottom>
      </border>
    </dxf>
    <dxf>
      <alignment horizontal="general" vertical="center" textRotation="0" wrapText="1" indent="0" justifyLastLine="0" shrinkToFit="0" readingOrder="0"/>
    </dxf>
    <dxf>
      <font>
        <b/>
        <i val="0"/>
        <strike val="0"/>
        <condense val="0"/>
        <extend val="0"/>
        <outline val="0"/>
        <shadow val="0"/>
        <u val="none"/>
        <vertAlign val="baseline"/>
        <sz val="11"/>
        <color rgb="FFFFFFFF"/>
        <name val="Calibri"/>
        <scheme val="none"/>
      </font>
      <fill>
        <patternFill patternType="solid">
          <fgColor rgb="FF002060"/>
          <bgColor rgb="FF002060"/>
        </patternFill>
      </fill>
      <alignment horizontal="center" vertical="center" textRotation="0" wrapText="1" indent="0" justifyLastLine="0" shrinkToFit="0" readingOrder="0"/>
      <border diagonalUp="0" diagonalDown="0" outline="0">
        <left style="thin">
          <color rgb="FFFFFFFF"/>
        </left>
        <right style="thin">
          <color rgb="FFFFFFFF"/>
        </right>
        <top/>
        <bottom/>
      </border>
    </dxf>
    <dxf>
      <numFmt numFmtId="175" formatCode="#,##0.00\ _€"/>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numFmt numFmtId="34" formatCode="_-* #,##0.00\ &quot;€&quot;_-;\-* #,##0.00\ &quot;€&quot;_-;_-* &quot;-&quot;??\ &quot;€&quot;_-;_-@_-"/>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ill>
        <patternFill>
          <bgColor theme="0" tint="-4.9989318521683403E-2"/>
        </patternFill>
      </fill>
    </dxf>
  </dxfs>
  <tableStyles count="1" defaultTableStyle="TableStyleMedium2" defaultPivotStyle="PivotStyleLight16">
    <tableStyle name="Stile tabella 1" pivot="0" count="1" xr9:uid="{00000000-0011-0000-FFFF-FFFF00000000}">
      <tableStyleElement type="secondRowStripe" dxfId="4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_xlnm._FilterDatabase5" displayName="__xlnm._FilterDatabase5" ref="A2:R538" totalsRowShown="0" dataDxfId="40">
  <autoFilter ref="A2:R538" xr:uid="{00000000-000C-0000-FFFF-FFFF00000000}"/>
  <sortState xmlns:xlrd2="http://schemas.microsoft.com/office/spreadsheetml/2017/richdata2" ref="A3:R538">
    <sortCondition ref="C2:C538"/>
  </sortState>
  <tableColumns count="18">
    <tableColumn id="1" xr3:uid="{00000000-0010-0000-0000-000001000000}" name="ID" dataDxfId="39"/>
    <tableColumn id="2" xr3:uid="{00000000-0010-0000-0000-000002000000}" name="AMMINISTRAZIONE" dataDxfId="38"/>
    <tableColumn id="3" xr3:uid="{00000000-0010-0000-0000-000003000000}" name="AREATEMATICA" dataDxfId="37"/>
    <tableColumn id="4" xr3:uid="{00000000-0010-0000-0000-000004000000}" name="LINEA DI INTERVENTO" dataDxfId="36"/>
    <tableColumn id="5" xr3:uid="{00000000-0010-0000-0000-000005000000}" name="CUP" dataDxfId="35"/>
    <tableColumn id="6" xr3:uid="{00000000-0010-0000-0000-000006000000}" name="TITOLO" dataDxfId="34"/>
    <tableColumn id="7" xr3:uid="{00000000-0010-0000-0000-000007000000}" name="COSTO TOTALE" dataDxfId="33" dataCellStyle="Valuta"/>
    <tableColumn id="8" xr3:uid="{00000000-0010-0000-0000-000008000000}" name="IMPORTO RICHIESTO FSC 21-27" dataDxfId="32" dataCellStyle="Valuta"/>
    <tableColumn id="9" xr3:uid="{00000000-0010-0000-0000-000009000000}" name="COFINANZIAMENTO CON ALTRE RISORSE" dataDxfId="31" dataCellStyle="Valuta"/>
    <tableColumn id="10" xr3:uid="{00000000-0010-0000-0000-00000A000000}" name="PROGRAMM. PREVISIONE INIZIO" dataDxfId="30"/>
    <tableColumn id="11" xr3:uid="{00000000-0010-0000-0000-00000B000000}" name="PROGRAMM. PREVISIONE FINE" dataDxfId="29"/>
    <tableColumn id="12" xr3:uid="{00000000-0010-0000-0000-00000C000000}" name="PROGETT. PREVISIONE INIZIO" dataDxfId="28"/>
    <tableColumn id="13" xr3:uid="{00000000-0010-0000-0000-00000D000000}" name="PROGETT. PREVISIONE FINE" dataDxfId="27"/>
    <tableColumn id="14" xr3:uid="{00000000-0010-0000-0000-00000E000000}" name="ESECUZIONE PREVISIONE INIZIO" dataDxfId="26"/>
    <tableColumn id="15" xr3:uid="{00000000-0010-0000-0000-00000F000000}" name="ESECUZIONE PREVISIONE FINE" dataDxfId="25"/>
    <tableColumn id="16" xr3:uid="{00000000-0010-0000-0000-000010000000}" name="DATA APERTURA AVVISO" dataDxfId="24"/>
    <tableColumn id="17" xr3:uid="{00000000-0010-0000-0000-000011000000}" name="DATA CHIUSURA AVVISO" dataDxfId="23"/>
    <tableColumn id="18" xr3:uid="{00000000-0010-0000-0000-000012000000}" name="DATA ATTIVAZIONE MISURA" dataDxfId="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_xlnm._FilterDatabase_1" displayName="__xlnm._FilterDatabase_1" ref="A2:F76" totalsRowShown="0">
  <autoFilter ref="A2:F76" xr:uid="{00000000-0009-0000-0100-000002000000}"/>
  <tableColumns count="6">
    <tableColumn id="1" xr3:uid="{00000000-0010-0000-0100-000001000000}" name="AreaTematica"/>
    <tableColumn id="2" xr3:uid="{00000000-0010-0000-0100-000002000000}" name="Linea di Intervento"/>
    <tableColumn id="3" xr3:uid="{00000000-0010-0000-0100-000003000000}" name="Cup"/>
    <tableColumn id="4" xr3:uid="{00000000-0010-0000-0100-000004000000}" name="Titolo"/>
    <tableColumn id="5" xr3:uid="{00000000-0010-0000-0100-000005000000}" name="Importo FSC 21-27 (anticipazione)" dataDxfId="21"/>
    <tableColumn id="6" xr3:uid="{00000000-0010-0000-0100-000006000000}" name="Note"/>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DB_B2_MASTER3" displayName="DB_B2_MASTER3" ref="A2:R538" totalsRowShown="0" headerRowDxfId="20" dataDxfId="19" tableBorderDxfId="18" headerRowCellStyle="Excel Built-in Normal" dataCellStyle="Excel Built-in Currency">
  <autoFilter ref="A2:R538" xr:uid="{00000000-000C-0000-FFFF-FFFF02000000}"/>
  <sortState xmlns:xlrd2="http://schemas.microsoft.com/office/spreadsheetml/2017/richdata2" ref="A3:R538">
    <sortCondition ref="C2:C538"/>
  </sortState>
  <tableColumns count="18">
    <tableColumn id="1" xr3:uid="{00000000-0010-0000-0200-000001000000}" name="CODICE ID" dataDxfId="17" dataCellStyle="Excel Built-in Normal"/>
    <tableColumn id="2" xr3:uid="{00000000-0010-0000-0200-000002000000}" name="AMMINISTRAZIONE" dataDxfId="16" dataCellStyle="Excel Built-in Normal"/>
    <tableColumn id="3" xr3:uid="{00000000-0010-0000-0200-000003000000}" name="AREATEMATICA" dataDxfId="15" dataCellStyle="Excel Built-in Normal"/>
    <tableColumn id="4" xr3:uid="{00000000-0010-0000-0200-000004000000}" name="LINEA DI INTERVENTO" dataDxfId="14" dataCellStyle="Excel Built-in Normal"/>
    <tableColumn id="5" xr3:uid="{00000000-0010-0000-0200-000005000000}" name="CUP" dataDxfId="13" dataCellStyle="Excel Built-in Normal"/>
    <tableColumn id="6" xr3:uid="{00000000-0010-0000-0200-000006000000}" name="TITOLO" dataDxfId="12" dataCellStyle="Excel Built-in Normal"/>
    <tableColumn id="7" xr3:uid="{00000000-0010-0000-0200-000007000000}" name="COSTO TOTALE" dataDxfId="11" dataCellStyle="Valuta"/>
    <tableColumn id="8" xr3:uid="{00000000-0010-0000-0200-000008000000}" name="IMPORTO RICHIESTO FSC 21-27" dataDxfId="10" dataCellStyle="Valuta"/>
    <tableColumn id="9" xr3:uid="{00000000-0010-0000-0200-000009000000}" name="COFINANZIAMENTO CON ALTRE RISORSE" dataDxfId="9" dataCellStyle="Valuta"/>
    <tableColumn id="10" xr3:uid="{00000000-0010-0000-0200-00000A000000}" name="2024" dataDxfId="8" dataCellStyle="Excel Built-in Currency"/>
    <tableColumn id="11" xr3:uid="{00000000-0010-0000-0200-00000B000000}" name="2025" dataDxfId="7" dataCellStyle="Excel Built-in Currency"/>
    <tableColumn id="12" xr3:uid="{00000000-0010-0000-0200-00000C000000}" name="2026" dataDxfId="6" dataCellStyle="Excel Built-in Currency"/>
    <tableColumn id="13" xr3:uid="{00000000-0010-0000-0200-00000D000000}" name="2027" dataDxfId="5" dataCellStyle="Excel Built-in Currency"/>
    <tableColumn id="14" xr3:uid="{00000000-0010-0000-0200-00000E000000}" name="2028" dataDxfId="4" dataCellStyle="Excel Built-in Currency"/>
    <tableColumn id="15" xr3:uid="{00000000-0010-0000-0200-00000F000000}" name="2029" dataDxfId="3" dataCellStyle="Excel Built-in Currency"/>
    <tableColumn id="16" xr3:uid="{00000000-0010-0000-0200-000010000000}" name="2030" dataDxfId="2" dataCellStyle="Excel Built-in Currency"/>
    <tableColumn id="17" xr3:uid="{00000000-0010-0000-0200-000011000000}" name="2031" dataDxfId="1" dataCellStyle="Excel Built-in Currency"/>
    <tableColumn id="18" xr3:uid="{00000000-0010-0000-0200-000012000000}" name="2032" dataDxfId="0" dataCellStyle="Excel Built-in Currency"/>
  </tableColumns>
  <tableStyleInfo name="Stile tabella 1"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1"/>
  <sheetViews>
    <sheetView zoomScale="70" zoomScaleNormal="70" workbookViewId="0">
      <selection activeCell="B6" sqref="B6"/>
    </sheetView>
  </sheetViews>
  <sheetFormatPr defaultRowHeight="14.5" x14ac:dyDescent="0.3"/>
  <cols>
    <col min="1" max="1" width="34.58203125" style="2" customWidth="1"/>
    <col min="2" max="2" width="23.75" style="2" customWidth="1"/>
    <col min="3" max="3" width="23.25" style="2" customWidth="1"/>
    <col min="4" max="5" width="25.83203125" style="2" customWidth="1"/>
    <col min="6" max="6" width="25.75" style="2" customWidth="1"/>
    <col min="7" max="7" width="15.25" style="2" customWidth="1"/>
    <col min="8" max="10" width="8.5" style="2" customWidth="1"/>
    <col min="11" max="1024" width="8.25" style="2" customWidth="1"/>
  </cols>
  <sheetData>
    <row r="1" spans="1:7" s="1" customFormat="1" ht="36.75" customHeight="1" x14ac:dyDescent="0.3">
      <c r="A1" s="87" t="s">
        <v>0</v>
      </c>
      <c r="B1" s="88" t="s">
        <v>1</v>
      </c>
      <c r="C1" s="88"/>
      <c r="D1" s="88"/>
      <c r="E1" s="20" t="s">
        <v>2</v>
      </c>
      <c r="F1" s="87" t="s">
        <v>3</v>
      </c>
      <c r="G1" s="87" t="s">
        <v>4</v>
      </c>
    </row>
    <row r="2" spans="1:7" s="1" customFormat="1" ht="36.75" customHeight="1" x14ac:dyDescent="0.3">
      <c r="A2" s="87"/>
      <c r="B2" s="87" t="s">
        <v>5</v>
      </c>
      <c r="C2" s="87" t="s">
        <v>6</v>
      </c>
      <c r="D2" s="87" t="s">
        <v>7</v>
      </c>
      <c r="E2" s="87" t="s">
        <v>8</v>
      </c>
      <c r="F2" s="87"/>
      <c r="G2" s="87"/>
    </row>
    <row r="3" spans="1:7" s="1" customFormat="1" ht="36.75" customHeight="1" x14ac:dyDescent="0.3">
      <c r="A3" s="87"/>
      <c r="B3" s="87"/>
      <c r="C3" s="87"/>
      <c r="D3" s="87"/>
      <c r="E3" s="87"/>
      <c r="F3" s="87"/>
      <c r="G3" s="87"/>
    </row>
    <row r="4" spans="1:7" ht="27.65" customHeight="1" x14ac:dyDescent="0.3">
      <c r="A4" s="93" t="s">
        <v>9</v>
      </c>
      <c r="B4" s="94"/>
      <c r="C4" s="94">
        <v>19901386.02</v>
      </c>
      <c r="D4" s="94">
        <v>19901386.02</v>
      </c>
      <c r="E4" s="94">
        <v>0</v>
      </c>
      <c r="F4" s="94">
        <f>D4+E4</f>
        <v>19901386.02</v>
      </c>
      <c r="G4" s="95">
        <v>6</v>
      </c>
    </row>
    <row r="5" spans="1:7" ht="27.65" customHeight="1" x14ac:dyDescent="0.3">
      <c r="A5" s="93" t="s">
        <v>10</v>
      </c>
      <c r="B5" s="94">
        <v>480000000</v>
      </c>
      <c r="C5" s="94">
        <v>68600000</v>
      </c>
      <c r="D5" s="94">
        <v>548600000</v>
      </c>
      <c r="E5" s="94">
        <v>0</v>
      </c>
      <c r="F5" s="94">
        <f>D5+E5</f>
        <v>548600000</v>
      </c>
      <c r="G5" s="95">
        <v>12</v>
      </c>
    </row>
    <row r="6" spans="1:7" ht="27.65" customHeight="1" x14ac:dyDescent="0.3">
      <c r="A6" s="93" t="s">
        <v>11</v>
      </c>
      <c r="B6" s="94">
        <v>67564538.629999995</v>
      </c>
      <c r="C6" s="94"/>
      <c r="D6" s="94">
        <v>67564538.629999995</v>
      </c>
      <c r="E6" s="94">
        <v>18554011.899999999</v>
      </c>
      <c r="F6" s="94">
        <f t="shared" ref="F6:F13" si="0">D6+E6</f>
        <v>86118550.530000001</v>
      </c>
      <c r="G6" s="95">
        <v>1</v>
      </c>
    </row>
    <row r="7" spans="1:7" ht="27.65" customHeight="1" x14ac:dyDescent="0.3">
      <c r="A7" s="93" t="s">
        <v>12</v>
      </c>
      <c r="B7" s="94">
        <v>2578039982.27</v>
      </c>
      <c r="C7" s="94">
        <v>5620730</v>
      </c>
      <c r="D7" s="94">
        <v>2583660712.27</v>
      </c>
      <c r="E7" s="94">
        <f>2182265096.16+10000000</f>
        <v>2192265096.1599998</v>
      </c>
      <c r="F7" s="94">
        <f t="shared" si="0"/>
        <v>4775925808.4300003</v>
      </c>
      <c r="G7" s="95">
        <v>247</v>
      </c>
    </row>
    <row r="8" spans="1:7" ht="27.65" customHeight="1" x14ac:dyDescent="0.3">
      <c r="A8" s="93" t="s">
        <v>13</v>
      </c>
      <c r="B8" s="94">
        <v>182737003.24000001</v>
      </c>
      <c r="C8" s="94"/>
      <c r="D8" s="94">
        <v>182737003.24000001</v>
      </c>
      <c r="E8" s="94">
        <f>5829540.47-2000000</f>
        <v>3829540.4699999997</v>
      </c>
      <c r="F8" s="94">
        <f t="shared" si="0"/>
        <v>186566543.71000001</v>
      </c>
      <c r="G8" s="95">
        <v>57</v>
      </c>
    </row>
    <row r="9" spans="1:7" ht="27.65" customHeight="1" x14ac:dyDescent="0.3">
      <c r="A9" s="93" t="s">
        <v>14</v>
      </c>
      <c r="B9" s="94">
        <v>1026175252.4299999</v>
      </c>
      <c r="C9" s="94">
        <v>21979000</v>
      </c>
      <c r="D9" s="94">
        <v>1048154252.4299999</v>
      </c>
      <c r="E9" s="94">
        <f>782596273.41-4000000</f>
        <v>778596273.40999997</v>
      </c>
      <c r="F9" s="94">
        <f t="shared" si="0"/>
        <v>1826750525.8399999</v>
      </c>
      <c r="G9" s="95">
        <v>161</v>
      </c>
    </row>
    <row r="10" spans="1:7" ht="27.65" customHeight="1" x14ac:dyDescent="0.3">
      <c r="A10" s="96" t="s">
        <v>15</v>
      </c>
      <c r="B10" s="94">
        <v>100123800</v>
      </c>
      <c r="C10" s="94">
        <v>88595861.209999993</v>
      </c>
      <c r="D10" s="94">
        <v>188719661.21000001</v>
      </c>
      <c r="E10" s="94">
        <v>0</v>
      </c>
      <c r="F10" s="94">
        <f t="shared" si="0"/>
        <v>188719661.21000001</v>
      </c>
      <c r="G10" s="95">
        <v>57</v>
      </c>
    </row>
    <row r="11" spans="1:7" ht="27.65" customHeight="1" x14ac:dyDescent="0.3">
      <c r="A11" s="96" t="s">
        <v>16</v>
      </c>
      <c r="B11" s="94">
        <v>390122812.58999997</v>
      </c>
      <c r="C11" s="94">
        <v>30000000</v>
      </c>
      <c r="D11" s="94">
        <v>420122812.58999997</v>
      </c>
      <c r="E11" s="94">
        <v>0</v>
      </c>
      <c r="F11" s="94">
        <f t="shared" si="0"/>
        <v>420122812.58999997</v>
      </c>
      <c r="G11" s="95">
        <v>30</v>
      </c>
    </row>
    <row r="12" spans="1:7" ht="27.65" customHeight="1" x14ac:dyDescent="0.3">
      <c r="A12" s="93" t="s">
        <v>17</v>
      </c>
      <c r="B12" s="94">
        <v>80048124.099999994</v>
      </c>
      <c r="C12" s="94"/>
      <c r="D12" s="94">
        <v>80048124.099999994</v>
      </c>
      <c r="E12" s="94">
        <v>40000</v>
      </c>
      <c r="F12" s="94">
        <f t="shared" si="0"/>
        <v>80088124.099999994</v>
      </c>
      <c r="G12" s="95">
        <v>35</v>
      </c>
    </row>
    <row r="13" spans="1:7" ht="27.65" customHeight="1" x14ac:dyDescent="0.3">
      <c r="A13" s="93" t="s">
        <v>18</v>
      </c>
      <c r="B13" s="94">
        <v>91102536.469999999</v>
      </c>
      <c r="C13" s="94"/>
      <c r="D13" s="94">
        <v>91102536.469999999</v>
      </c>
      <c r="E13" s="94">
        <v>0</v>
      </c>
      <c r="F13" s="94">
        <f t="shared" si="0"/>
        <v>91102536.469999999</v>
      </c>
      <c r="G13" s="95">
        <v>3</v>
      </c>
    </row>
    <row r="14" spans="1:7" ht="27.65" customHeight="1" x14ac:dyDescent="0.3">
      <c r="A14" s="97" t="s">
        <v>19</v>
      </c>
      <c r="B14" s="98">
        <v>4995914049.7299995</v>
      </c>
      <c r="C14" s="98">
        <v>234696977.22999999</v>
      </c>
      <c r="D14" s="99">
        <v>5230611026.96</v>
      </c>
      <c r="E14" s="99">
        <f>SUM(E4:E13)</f>
        <v>2993284921.9399996</v>
      </c>
      <c r="F14" s="94">
        <f>SUM(F4:F13)</f>
        <v>8223895948.9000015</v>
      </c>
      <c r="G14" s="100">
        <f>SUM(G4:G13)</f>
        <v>609</v>
      </c>
    </row>
    <row r="15" spans="1:7" ht="27.65" customHeight="1" x14ac:dyDescent="0.3">
      <c r="A15" s="93" t="s">
        <v>20</v>
      </c>
      <c r="B15" s="101">
        <v>331854344</v>
      </c>
      <c r="C15" s="102"/>
      <c r="D15" s="103">
        <f>SUM(B15:C15)</f>
        <v>331854344</v>
      </c>
      <c r="E15" s="103"/>
      <c r="F15" s="104"/>
      <c r="G15" s="104"/>
    </row>
    <row r="16" spans="1:7" ht="27.65" customHeight="1" x14ac:dyDescent="0.3">
      <c r="A16" s="105" t="s">
        <v>21</v>
      </c>
      <c r="B16" s="98">
        <f>B14+B15</f>
        <v>5327768393.7299995</v>
      </c>
      <c r="C16" s="98">
        <f>C14+C15</f>
        <v>234696977.22999999</v>
      </c>
      <c r="D16" s="98">
        <f>D14+D15</f>
        <v>5562465370.96</v>
      </c>
      <c r="E16" s="98"/>
      <c r="F16" s="104"/>
      <c r="G16" s="104"/>
    </row>
    <row r="17" spans="1:7" ht="10.5" customHeight="1" x14ac:dyDescent="0.3">
      <c r="A17" s="3"/>
      <c r="B17" s="3"/>
      <c r="C17" s="3"/>
      <c r="D17" s="3"/>
      <c r="E17" s="3"/>
      <c r="F17" s="3"/>
      <c r="G17" s="3"/>
    </row>
    <row r="18" spans="1:7" ht="31.5" customHeight="1" x14ac:dyDescent="0.3">
      <c r="A18" s="86" t="s">
        <v>22</v>
      </c>
      <c r="B18" s="86"/>
      <c r="C18" s="86"/>
      <c r="D18" s="86"/>
      <c r="E18" s="86"/>
      <c r="F18" s="86"/>
      <c r="G18" s="86"/>
    </row>
    <row r="20" spans="1:7" x14ac:dyDescent="0.3">
      <c r="B20" s="4"/>
      <c r="C20" s="4"/>
    </row>
    <row r="21" spans="1:7" x14ac:dyDescent="0.3">
      <c r="B21" s="4"/>
    </row>
  </sheetData>
  <mergeCells count="10">
    <mergeCell ref="F15:G16"/>
    <mergeCell ref="A18:G18"/>
    <mergeCell ref="A1:A3"/>
    <mergeCell ref="B1:D1"/>
    <mergeCell ref="F1:F3"/>
    <mergeCell ref="G1:G3"/>
    <mergeCell ref="B2:B3"/>
    <mergeCell ref="C2:C3"/>
    <mergeCell ref="D2:D3"/>
    <mergeCell ref="E2:E3"/>
  </mergeCells>
  <pageMargins left="0.70000000000000007" right="0.70000000000000007" top="1.1437007874015745" bottom="1.1437007874015745" header="0.74999999999999989" footer="0.74999999999999989"/>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K540"/>
  <sheetViews>
    <sheetView tabSelected="1" zoomScale="70" zoomScaleNormal="70" workbookViewId="0">
      <selection activeCell="E538" sqref="E538"/>
    </sheetView>
  </sheetViews>
  <sheetFormatPr defaultColWidth="8.58203125" defaultRowHeight="14.5" x14ac:dyDescent="0.3"/>
  <cols>
    <col min="1" max="1" width="17.75" style="30" customWidth="1"/>
    <col min="2" max="2" width="54.58203125" style="30" customWidth="1"/>
    <col min="3" max="4" width="31.33203125" style="30" customWidth="1"/>
    <col min="5" max="5" width="18.25" style="30" customWidth="1"/>
    <col min="6" max="6" width="112.83203125" style="30" customWidth="1"/>
    <col min="7" max="7" width="25.25" style="30" customWidth="1"/>
    <col min="8" max="8" width="27.25" style="30" customWidth="1"/>
    <col min="9" max="9" width="24.75" style="30" customWidth="1"/>
    <col min="10" max="10" width="23.33203125" style="30" customWidth="1"/>
    <col min="11" max="15" width="16.83203125" style="30" customWidth="1"/>
    <col min="16" max="18" width="16.83203125" style="42" customWidth="1"/>
    <col min="19" max="1024" width="8.25" style="30" customWidth="1"/>
    <col min="1025" max="16384" width="8.58203125" style="38"/>
  </cols>
  <sheetData>
    <row r="1" spans="1:18 1025:1025" s="2" customFormat="1" ht="62.15" customHeight="1" x14ac:dyDescent="0.3">
      <c r="A1" s="89" t="s">
        <v>2035</v>
      </c>
      <c r="B1" s="89"/>
      <c r="C1" s="89"/>
      <c r="D1" s="89"/>
      <c r="E1" s="89"/>
      <c r="F1" s="89"/>
      <c r="G1" s="89"/>
      <c r="H1" s="89"/>
      <c r="I1" s="89"/>
      <c r="J1" s="89"/>
      <c r="K1" s="89"/>
      <c r="L1" s="89"/>
      <c r="M1" s="89"/>
      <c r="N1" s="89"/>
      <c r="O1" s="89"/>
      <c r="P1" s="89"/>
      <c r="Q1" s="89"/>
      <c r="R1" s="89"/>
    </row>
    <row r="2" spans="1:18 1025:1025" s="2" customFormat="1" ht="36.65" customHeight="1" x14ac:dyDescent="0.3">
      <c r="A2" s="5" t="s">
        <v>23</v>
      </c>
      <c r="B2" s="5" t="s">
        <v>24</v>
      </c>
      <c r="C2" s="5" t="s">
        <v>25</v>
      </c>
      <c r="D2" s="5" t="s">
        <v>26</v>
      </c>
      <c r="E2" s="5" t="s">
        <v>27</v>
      </c>
      <c r="F2" s="5" t="s">
        <v>28</v>
      </c>
      <c r="G2" s="5" t="s">
        <v>29</v>
      </c>
      <c r="H2" s="5" t="s">
        <v>30</v>
      </c>
      <c r="I2" s="5" t="s">
        <v>31</v>
      </c>
      <c r="J2" s="5" t="s">
        <v>32</v>
      </c>
      <c r="K2" s="5" t="s">
        <v>33</v>
      </c>
      <c r="L2" s="5" t="s">
        <v>34</v>
      </c>
      <c r="M2" s="5" t="s">
        <v>35</v>
      </c>
      <c r="N2" s="5" t="s">
        <v>36</v>
      </c>
      <c r="O2" s="5" t="s">
        <v>37</v>
      </c>
      <c r="P2" s="5" t="s">
        <v>38</v>
      </c>
      <c r="Q2" s="5" t="s">
        <v>39</v>
      </c>
      <c r="R2" s="5" t="s">
        <v>40</v>
      </c>
    </row>
    <row r="3" spans="1:18 1025:1025" s="30" customFormat="1" ht="28.15" customHeight="1" x14ac:dyDescent="0.3">
      <c r="A3" s="34" t="s">
        <v>1819</v>
      </c>
      <c r="B3" s="35" t="s">
        <v>41</v>
      </c>
      <c r="C3" s="35" t="s">
        <v>1820</v>
      </c>
      <c r="D3" s="35" t="s">
        <v>1821</v>
      </c>
      <c r="E3" s="35"/>
      <c r="F3" s="83" t="s">
        <v>1822</v>
      </c>
      <c r="G3" s="43">
        <v>135000000</v>
      </c>
      <c r="H3" s="43">
        <v>135000000</v>
      </c>
      <c r="I3" s="43">
        <v>0</v>
      </c>
      <c r="J3" s="36" t="s">
        <v>1823</v>
      </c>
      <c r="K3" s="36" t="s">
        <v>1823</v>
      </c>
      <c r="L3" s="36" t="s">
        <v>1823</v>
      </c>
      <c r="M3" s="36" t="s">
        <v>1823</v>
      </c>
      <c r="N3" s="36" t="s">
        <v>1823</v>
      </c>
      <c r="O3" s="36" t="s">
        <v>1823</v>
      </c>
      <c r="P3" s="37"/>
      <c r="Q3" s="37"/>
      <c r="R3" s="37">
        <v>45748</v>
      </c>
      <c r="AMK3" s="38"/>
    </row>
    <row r="4" spans="1:18 1025:1025" s="30" customFormat="1" ht="28.15" customHeight="1" x14ac:dyDescent="0.3">
      <c r="A4" s="39" t="s">
        <v>1824</v>
      </c>
      <c r="B4" s="40" t="s">
        <v>41</v>
      </c>
      <c r="C4" s="40" t="s">
        <v>1820</v>
      </c>
      <c r="D4" s="40" t="s">
        <v>1821</v>
      </c>
      <c r="E4" s="40"/>
      <c r="F4" s="40" t="s">
        <v>1825</v>
      </c>
      <c r="G4" s="44">
        <v>15000000</v>
      </c>
      <c r="H4" s="44">
        <v>15000000</v>
      </c>
      <c r="I4" s="44">
        <v>0</v>
      </c>
      <c r="J4" s="36" t="s">
        <v>1823</v>
      </c>
      <c r="K4" s="36" t="s">
        <v>1823</v>
      </c>
      <c r="L4" s="36" t="s">
        <v>1823</v>
      </c>
      <c r="M4" s="36" t="s">
        <v>1823</v>
      </c>
      <c r="N4" s="36" t="s">
        <v>1823</v>
      </c>
      <c r="O4" s="36" t="s">
        <v>1823</v>
      </c>
      <c r="P4" s="37"/>
      <c r="Q4" s="37"/>
      <c r="R4" s="37">
        <v>45748</v>
      </c>
      <c r="AMK4" s="38"/>
    </row>
    <row r="5" spans="1:18 1025:1025" s="30" customFormat="1" ht="36" customHeight="1" x14ac:dyDescent="0.3">
      <c r="A5" s="39" t="s">
        <v>1826</v>
      </c>
      <c r="B5" s="40" t="s">
        <v>41</v>
      </c>
      <c r="C5" s="40" t="s">
        <v>1820</v>
      </c>
      <c r="D5" s="40" t="s">
        <v>1827</v>
      </c>
      <c r="E5" s="40"/>
      <c r="F5" s="40" t="s">
        <v>1828</v>
      </c>
      <c r="G5" s="44">
        <v>19000000</v>
      </c>
      <c r="H5" s="44">
        <v>19000000</v>
      </c>
      <c r="I5" s="44">
        <v>0</v>
      </c>
      <c r="J5" s="36" t="s">
        <v>1823</v>
      </c>
      <c r="K5" s="36" t="s">
        <v>1823</v>
      </c>
      <c r="L5" s="36" t="s">
        <v>1823</v>
      </c>
      <c r="M5" s="36" t="s">
        <v>1823</v>
      </c>
      <c r="N5" s="36" t="s">
        <v>1823</v>
      </c>
      <c r="O5" s="36" t="s">
        <v>1823</v>
      </c>
      <c r="P5" s="37"/>
      <c r="Q5" s="37"/>
      <c r="R5" s="37">
        <v>45565</v>
      </c>
      <c r="AMK5" s="38"/>
    </row>
    <row r="6" spans="1:18 1025:1025" s="30" customFormat="1" ht="53.25" customHeight="1" x14ac:dyDescent="0.3">
      <c r="A6" s="39" t="s">
        <v>1829</v>
      </c>
      <c r="B6" s="40" t="s">
        <v>41</v>
      </c>
      <c r="C6" s="40" t="s">
        <v>1820</v>
      </c>
      <c r="D6" s="40" t="s">
        <v>1827</v>
      </c>
      <c r="E6" s="40"/>
      <c r="F6" s="40" t="s">
        <v>1830</v>
      </c>
      <c r="G6" s="44">
        <v>50000000</v>
      </c>
      <c r="H6" s="44">
        <v>50000000</v>
      </c>
      <c r="I6" s="44">
        <v>0</v>
      </c>
      <c r="J6" s="36" t="s">
        <v>1823</v>
      </c>
      <c r="K6" s="36" t="s">
        <v>1823</v>
      </c>
      <c r="L6" s="36" t="s">
        <v>1823</v>
      </c>
      <c r="M6" s="36" t="s">
        <v>1823</v>
      </c>
      <c r="N6" s="36" t="s">
        <v>1823</v>
      </c>
      <c r="O6" s="36" t="s">
        <v>1823</v>
      </c>
      <c r="P6" s="37"/>
      <c r="Q6" s="37"/>
      <c r="R6" s="37"/>
      <c r="AMK6" s="38"/>
    </row>
    <row r="7" spans="1:18 1025:1025" s="30" customFormat="1" ht="28.15" customHeight="1" x14ac:dyDescent="0.3">
      <c r="A7" s="39" t="s">
        <v>1831</v>
      </c>
      <c r="B7" s="40" t="s">
        <v>41</v>
      </c>
      <c r="C7" s="40" t="s">
        <v>1820</v>
      </c>
      <c r="D7" s="40" t="s">
        <v>1827</v>
      </c>
      <c r="E7" s="40"/>
      <c r="F7" s="40" t="s">
        <v>1832</v>
      </c>
      <c r="G7" s="44">
        <v>27000000</v>
      </c>
      <c r="H7" s="44">
        <v>27000000</v>
      </c>
      <c r="I7" s="44">
        <v>0</v>
      </c>
      <c r="J7" s="36" t="s">
        <v>1823</v>
      </c>
      <c r="K7" s="36" t="s">
        <v>1823</v>
      </c>
      <c r="L7" s="36" t="s">
        <v>1823</v>
      </c>
      <c r="M7" s="36" t="s">
        <v>1823</v>
      </c>
      <c r="N7" s="36" t="s">
        <v>1823</v>
      </c>
      <c r="O7" s="36" t="s">
        <v>1823</v>
      </c>
      <c r="P7" s="37"/>
      <c r="Q7" s="37"/>
      <c r="R7" s="37"/>
      <c r="AMK7" s="38"/>
    </row>
    <row r="8" spans="1:18 1025:1025" s="30" customFormat="1" ht="28.15" customHeight="1" x14ac:dyDescent="0.3">
      <c r="A8" s="39" t="s">
        <v>1833</v>
      </c>
      <c r="B8" s="40" t="s">
        <v>41</v>
      </c>
      <c r="C8" s="40" t="s">
        <v>1820</v>
      </c>
      <c r="D8" s="40" t="s">
        <v>1827</v>
      </c>
      <c r="E8" s="40"/>
      <c r="F8" s="40" t="s">
        <v>1834</v>
      </c>
      <c r="G8" s="44">
        <v>100000000</v>
      </c>
      <c r="H8" s="44">
        <v>100000000</v>
      </c>
      <c r="I8" s="44">
        <v>0</v>
      </c>
      <c r="J8" s="36" t="s">
        <v>1823</v>
      </c>
      <c r="K8" s="36" t="s">
        <v>1823</v>
      </c>
      <c r="L8" s="36" t="s">
        <v>1823</v>
      </c>
      <c r="M8" s="36" t="s">
        <v>1823</v>
      </c>
      <c r="N8" s="36" t="s">
        <v>1823</v>
      </c>
      <c r="O8" s="36" t="s">
        <v>1823</v>
      </c>
      <c r="P8" s="37"/>
      <c r="Q8" s="37"/>
      <c r="R8" s="37">
        <v>45565</v>
      </c>
      <c r="AMK8" s="38"/>
    </row>
    <row r="9" spans="1:18 1025:1025" s="30" customFormat="1" ht="28.15" customHeight="1" x14ac:dyDescent="0.3">
      <c r="A9" s="39" t="s">
        <v>1835</v>
      </c>
      <c r="B9" s="40" t="s">
        <v>41</v>
      </c>
      <c r="C9" s="40" t="s">
        <v>1820</v>
      </c>
      <c r="D9" s="40" t="s">
        <v>1827</v>
      </c>
      <c r="E9" s="40"/>
      <c r="F9" s="40" t="s">
        <v>1836</v>
      </c>
      <c r="G9" s="44">
        <v>44000000.0006084</v>
      </c>
      <c r="H9" s="44">
        <v>44000000.0006084</v>
      </c>
      <c r="I9" s="44">
        <v>0</v>
      </c>
      <c r="J9" s="36" t="s">
        <v>1823</v>
      </c>
      <c r="K9" s="36" t="s">
        <v>1823</v>
      </c>
      <c r="L9" s="36" t="s">
        <v>1823</v>
      </c>
      <c r="M9" s="36" t="s">
        <v>1823</v>
      </c>
      <c r="N9" s="36" t="s">
        <v>1823</v>
      </c>
      <c r="O9" s="36" t="s">
        <v>1823</v>
      </c>
      <c r="P9" s="37"/>
      <c r="Q9" s="37"/>
      <c r="R9" s="37"/>
      <c r="AMK9" s="38"/>
    </row>
    <row r="10" spans="1:18 1025:1025" s="30" customFormat="1" ht="28.15" customHeight="1" x14ac:dyDescent="0.3">
      <c r="A10" s="39" t="s">
        <v>1837</v>
      </c>
      <c r="B10" s="40" t="s">
        <v>41</v>
      </c>
      <c r="C10" s="40" t="s">
        <v>1820</v>
      </c>
      <c r="D10" s="40" t="s">
        <v>1827</v>
      </c>
      <c r="E10" s="81"/>
      <c r="F10" s="81" t="s">
        <v>1838</v>
      </c>
      <c r="G10" s="44">
        <v>90000000</v>
      </c>
      <c r="H10" s="44">
        <v>90000000</v>
      </c>
      <c r="I10" s="44">
        <v>0</v>
      </c>
      <c r="J10" s="36" t="s">
        <v>1823</v>
      </c>
      <c r="K10" s="36" t="s">
        <v>1823</v>
      </c>
      <c r="L10" s="36" t="s">
        <v>1823</v>
      </c>
      <c r="M10" s="36" t="s">
        <v>1823</v>
      </c>
      <c r="N10" s="36" t="s">
        <v>1823</v>
      </c>
      <c r="O10" s="36" t="s">
        <v>1823</v>
      </c>
      <c r="P10" s="37"/>
      <c r="Q10" s="37"/>
      <c r="R10" s="37">
        <v>45657</v>
      </c>
      <c r="AMK10" s="38"/>
    </row>
    <row r="11" spans="1:18 1025:1025" s="30" customFormat="1" ht="28.15" customHeight="1" x14ac:dyDescent="0.3">
      <c r="A11" s="39"/>
      <c r="B11" s="40" t="s">
        <v>41</v>
      </c>
      <c r="C11" s="40" t="s">
        <v>42</v>
      </c>
      <c r="D11" s="40" t="s">
        <v>43</v>
      </c>
      <c r="E11" s="40"/>
      <c r="F11" s="84" t="s">
        <v>44</v>
      </c>
      <c r="G11" s="44">
        <v>86118550.530000001</v>
      </c>
      <c r="H11" s="44">
        <v>67564538.629999995</v>
      </c>
      <c r="I11" s="44">
        <v>18554011.899999999</v>
      </c>
      <c r="J11" s="36">
        <v>0</v>
      </c>
      <c r="K11" s="36">
        <v>0</v>
      </c>
      <c r="L11" s="36">
        <v>0</v>
      </c>
      <c r="M11" s="36">
        <v>0</v>
      </c>
      <c r="N11" s="36">
        <v>0</v>
      </c>
      <c r="O11" s="36">
        <v>0</v>
      </c>
      <c r="P11" s="37"/>
      <c r="Q11" s="37"/>
      <c r="R11" s="37"/>
      <c r="AMK11" s="38"/>
    </row>
    <row r="12" spans="1:18 1025:1025" s="30" customFormat="1" ht="28.15" customHeight="1" x14ac:dyDescent="0.3">
      <c r="A12" s="39" t="s">
        <v>53</v>
      </c>
      <c r="B12" s="40" t="s">
        <v>54</v>
      </c>
      <c r="C12" s="40" t="s">
        <v>55</v>
      </c>
      <c r="D12" s="40" t="s">
        <v>56</v>
      </c>
      <c r="E12" s="40" t="s">
        <v>57</v>
      </c>
      <c r="F12" s="40" t="s">
        <v>58</v>
      </c>
      <c r="G12" s="44">
        <v>1151760.94</v>
      </c>
      <c r="H12" s="44">
        <v>1151760.94</v>
      </c>
      <c r="I12" s="44">
        <v>0</v>
      </c>
      <c r="J12" s="36" t="s">
        <v>51</v>
      </c>
      <c r="K12" s="36" t="s">
        <v>51</v>
      </c>
      <c r="L12" s="36" t="s">
        <v>59</v>
      </c>
      <c r="M12" s="36" t="s">
        <v>60</v>
      </c>
      <c r="N12" s="36">
        <v>0</v>
      </c>
      <c r="O12" s="36">
        <v>0</v>
      </c>
      <c r="P12" s="37"/>
      <c r="Q12" s="37"/>
      <c r="R12" s="37"/>
      <c r="AMK12" s="38"/>
    </row>
    <row r="13" spans="1:18 1025:1025" s="30" customFormat="1" ht="28.15" customHeight="1" x14ac:dyDescent="0.3">
      <c r="A13" s="39" t="s">
        <v>115</v>
      </c>
      <c r="B13" s="40" t="s">
        <v>116</v>
      </c>
      <c r="C13" s="40" t="s">
        <v>55</v>
      </c>
      <c r="D13" s="40" t="s">
        <v>117</v>
      </c>
      <c r="E13" s="40" t="s">
        <v>118</v>
      </c>
      <c r="F13" s="40" t="s">
        <v>119</v>
      </c>
      <c r="G13" s="44">
        <v>27057077.82</v>
      </c>
      <c r="H13" s="44">
        <v>4330000</v>
      </c>
      <c r="I13" s="44">
        <v>22727077.82</v>
      </c>
      <c r="J13" s="36">
        <v>0</v>
      </c>
      <c r="K13" s="36">
        <v>0</v>
      </c>
      <c r="L13" s="36" t="s">
        <v>88</v>
      </c>
      <c r="M13" s="36" t="s">
        <v>88</v>
      </c>
      <c r="N13" s="36" t="s">
        <v>88</v>
      </c>
      <c r="O13" s="36" t="s">
        <v>60</v>
      </c>
      <c r="P13" s="37"/>
      <c r="Q13" s="37"/>
      <c r="R13" s="37"/>
      <c r="AMK13" s="38"/>
    </row>
    <row r="14" spans="1:18 1025:1025" s="30" customFormat="1" ht="28.15" customHeight="1" x14ac:dyDescent="0.3">
      <c r="A14" s="39" t="s">
        <v>120</v>
      </c>
      <c r="B14" s="40" t="s">
        <v>121</v>
      </c>
      <c r="C14" s="40" t="s">
        <v>55</v>
      </c>
      <c r="D14" s="40" t="s">
        <v>122</v>
      </c>
      <c r="E14" s="40" t="s">
        <v>2061</v>
      </c>
      <c r="F14" s="40" t="s">
        <v>123</v>
      </c>
      <c r="G14" s="44">
        <v>650000</v>
      </c>
      <c r="H14" s="44">
        <v>650000</v>
      </c>
      <c r="I14" s="44">
        <v>0</v>
      </c>
      <c r="J14" s="36">
        <v>0</v>
      </c>
      <c r="K14" s="36">
        <v>0</v>
      </c>
      <c r="L14" s="36">
        <v>0</v>
      </c>
      <c r="M14" s="36">
        <v>0</v>
      </c>
      <c r="N14" s="36" t="s">
        <v>51</v>
      </c>
      <c r="O14" s="36" t="s">
        <v>59</v>
      </c>
      <c r="P14" s="37"/>
      <c r="Q14" s="37"/>
      <c r="R14" s="37"/>
      <c r="AMK14" s="38"/>
    </row>
    <row r="15" spans="1:18 1025:1025" s="30" customFormat="1" ht="28.15" customHeight="1" x14ac:dyDescent="0.3">
      <c r="A15" s="39" t="s">
        <v>124</v>
      </c>
      <c r="B15" s="40" t="s">
        <v>125</v>
      </c>
      <c r="C15" s="40" t="s">
        <v>55</v>
      </c>
      <c r="D15" s="40" t="s">
        <v>122</v>
      </c>
      <c r="E15" s="40" t="s">
        <v>126</v>
      </c>
      <c r="F15" s="40" t="s">
        <v>127</v>
      </c>
      <c r="G15" s="44">
        <v>860811.93</v>
      </c>
      <c r="H15" s="44">
        <v>860811.93</v>
      </c>
      <c r="I15" s="44">
        <v>0</v>
      </c>
      <c r="J15" s="36">
        <v>0</v>
      </c>
      <c r="K15" s="36">
        <v>0</v>
      </c>
      <c r="L15" s="36">
        <v>0</v>
      </c>
      <c r="M15" s="36">
        <v>0</v>
      </c>
      <c r="N15" s="36" t="s">
        <v>51</v>
      </c>
      <c r="O15" s="36" t="s">
        <v>60</v>
      </c>
      <c r="P15" s="37"/>
      <c r="Q15" s="37"/>
      <c r="R15" s="37"/>
      <c r="AMK15" s="38"/>
    </row>
    <row r="16" spans="1:18 1025:1025" s="30" customFormat="1" ht="28.15" customHeight="1" x14ac:dyDescent="0.3">
      <c r="A16" s="39" t="s">
        <v>128</v>
      </c>
      <c r="B16" s="40" t="s">
        <v>129</v>
      </c>
      <c r="C16" s="40" t="s">
        <v>55</v>
      </c>
      <c r="D16" s="40" t="s">
        <v>122</v>
      </c>
      <c r="E16" s="40" t="s">
        <v>130</v>
      </c>
      <c r="F16" s="40" t="s">
        <v>131</v>
      </c>
      <c r="G16" s="44">
        <v>73776.100000000006</v>
      </c>
      <c r="H16" s="44">
        <v>73776.100000000006</v>
      </c>
      <c r="I16" s="44">
        <v>0</v>
      </c>
      <c r="J16" s="36">
        <v>0</v>
      </c>
      <c r="K16" s="36">
        <v>0</v>
      </c>
      <c r="L16" s="36">
        <v>0</v>
      </c>
      <c r="M16" s="36">
        <v>0</v>
      </c>
      <c r="N16" s="36" t="s">
        <v>59</v>
      </c>
      <c r="O16" s="36" t="s">
        <v>60</v>
      </c>
      <c r="P16" s="37"/>
      <c r="Q16" s="37"/>
      <c r="R16" s="37"/>
      <c r="AMK16" s="38"/>
    </row>
    <row r="17" spans="1:18 1025:1025" s="30" customFormat="1" ht="28.15" customHeight="1" x14ac:dyDescent="0.3">
      <c r="A17" s="39" t="s">
        <v>132</v>
      </c>
      <c r="B17" s="40" t="s">
        <v>133</v>
      </c>
      <c r="C17" s="40" t="s">
        <v>55</v>
      </c>
      <c r="D17" s="40" t="s">
        <v>122</v>
      </c>
      <c r="E17" s="40" t="s">
        <v>2060</v>
      </c>
      <c r="F17" s="40" t="s">
        <v>134</v>
      </c>
      <c r="G17" s="44">
        <v>643976.29</v>
      </c>
      <c r="H17" s="44">
        <v>643976.29</v>
      </c>
      <c r="I17" s="44">
        <v>0</v>
      </c>
      <c r="J17" s="36">
        <v>0</v>
      </c>
      <c r="K17" s="36">
        <v>0</v>
      </c>
      <c r="L17" s="36">
        <v>0</v>
      </c>
      <c r="M17" s="36">
        <v>0</v>
      </c>
      <c r="N17" s="36" t="s">
        <v>59</v>
      </c>
      <c r="O17" s="36" t="s">
        <v>60</v>
      </c>
      <c r="P17" s="37"/>
      <c r="Q17" s="37"/>
      <c r="R17" s="37"/>
      <c r="AMK17" s="38"/>
    </row>
    <row r="18" spans="1:18 1025:1025" s="30" customFormat="1" ht="28.15" customHeight="1" x14ac:dyDescent="0.3">
      <c r="A18" s="39" t="s">
        <v>135</v>
      </c>
      <c r="B18" s="40" t="s">
        <v>136</v>
      </c>
      <c r="C18" s="40" t="s">
        <v>55</v>
      </c>
      <c r="D18" s="40" t="s">
        <v>56</v>
      </c>
      <c r="E18" s="40" t="s">
        <v>137</v>
      </c>
      <c r="F18" s="40" t="s">
        <v>138</v>
      </c>
      <c r="G18" s="44">
        <v>400000</v>
      </c>
      <c r="H18" s="44">
        <v>400000</v>
      </c>
      <c r="I18" s="44">
        <v>0</v>
      </c>
      <c r="J18" s="36" t="s">
        <v>88</v>
      </c>
      <c r="K18" s="36" t="s">
        <v>88</v>
      </c>
      <c r="L18" s="36" t="s">
        <v>88</v>
      </c>
      <c r="M18" s="36" t="s">
        <v>51</v>
      </c>
      <c r="N18" s="36" t="s">
        <v>59</v>
      </c>
      <c r="O18" s="36" t="s">
        <v>59</v>
      </c>
      <c r="P18" s="37"/>
      <c r="Q18" s="37"/>
      <c r="R18" s="37"/>
      <c r="AMK18" s="38"/>
    </row>
    <row r="19" spans="1:18 1025:1025" s="30" customFormat="1" ht="28.15" customHeight="1" x14ac:dyDescent="0.3">
      <c r="A19" s="39" t="s">
        <v>139</v>
      </c>
      <c r="B19" s="40" t="s">
        <v>140</v>
      </c>
      <c r="C19" s="40" t="s">
        <v>55</v>
      </c>
      <c r="D19" s="40" t="s">
        <v>56</v>
      </c>
      <c r="E19" s="40" t="s">
        <v>141</v>
      </c>
      <c r="F19" s="40" t="s">
        <v>142</v>
      </c>
      <c r="G19" s="44">
        <v>3500000</v>
      </c>
      <c r="H19" s="44">
        <v>3500000</v>
      </c>
      <c r="I19" s="44">
        <v>0</v>
      </c>
      <c r="J19" s="36">
        <v>0</v>
      </c>
      <c r="K19" s="36">
        <v>0</v>
      </c>
      <c r="L19" s="36" t="s">
        <v>88</v>
      </c>
      <c r="M19" s="36" t="s">
        <v>51</v>
      </c>
      <c r="N19" s="36" t="s">
        <v>59</v>
      </c>
      <c r="O19" s="36" t="s">
        <v>60</v>
      </c>
      <c r="P19" s="37"/>
      <c r="Q19" s="37"/>
      <c r="R19" s="37"/>
      <c r="AMK19" s="38"/>
    </row>
    <row r="20" spans="1:18 1025:1025" s="30" customFormat="1" ht="28.15" customHeight="1" x14ac:dyDescent="0.3">
      <c r="A20" s="39" t="s">
        <v>147</v>
      </c>
      <c r="B20" s="40" t="s">
        <v>148</v>
      </c>
      <c r="C20" s="40" t="s">
        <v>55</v>
      </c>
      <c r="D20" s="40" t="s">
        <v>117</v>
      </c>
      <c r="E20" s="40" t="s">
        <v>149</v>
      </c>
      <c r="F20" s="40" t="s">
        <v>150</v>
      </c>
      <c r="G20" s="44">
        <v>15000000</v>
      </c>
      <c r="H20" s="44">
        <v>3450129.93</v>
      </c>
      <c r="I20" s="44">
        <v>11549870.07</v>
      </c>
      <c r="J20" s="36">
        <v>0</v>
      </c>
      <c r="K20" s="36">
        <v>0</v>
      </c>
      <c r="L20" s="36">
        <v>0</v>
      </c>
      <c r="M20" s="36">
        <v>0</v>
      </c>
      <c r="N20" s="36" t="s">
        <v>86</v>
      </c>
      <c r="O20" s="36" t="s">
        <v>146</v>
      </c>
      <c r="P20" s="37"/>
      <c r="Q20" s="37"/>
      <c r="R20" s="37"/>
      <c r="AMK20" s="38"/>
    </row>
    <row r="21" spans="1:18 1025:1025" s="30" customFormat="1" ht="28.15" customHeight="1" x14ac:dyDescent="0.3">
      <c r="A21" s="39" t="s">
        <v>151</v>
      </c>
      <c r="B21" s="40" t="s">
        <v>152</v>
      </c>
      <c r="C21" s="40" t="s">
        <v>55</v>
      </c>
      <c r="D21" s="40" t="s">
        <v>56</v>
      </c>
      <c r="E21" s="40" t="s">
        <v>153</v>
      </c>
      <c r="F21" s="40" t="s">
        <v>154</v>
      </c>
      <c r="G21" s="44">
        <v>9993111.4900000002</v>
      </c>
      <c r="H21" s="44">
        <v>9993111.4900000002</v>
      </c>
      <c r="I21" s="44">
        <v>0</v>
      </c>
      <c r="J21" s="36" t="s">
        <v>86</v>
      </c>
      <c r="K21" s="36" t="s">
        <v>86</v>
      </c>
      <c r="L21" s="36" t="s">
        <v>86</v>
      </c>
      <c r="M21" s="36" t="s">
        <v>86</v>
      </c>
      <c r="N21" s="36" t="s">
        <v>51</v>
      </c>
      <c r="O21" s="36" t="s">
        <v>146</v>
      </c>
      <c r="P21" s="37"/>
      <c r="Q21" s="37"/>
      <c r="R21" s="37"/>
      <c r="AMK21" s="38"/>
    </row>
    <row r="22" spans="1:18 1025:1025" s="30" customFormat="1" ht="28.15" customHeight="1" x14ac:dyDescent="0.3">
      <c r="A22" s="39" t="s">
        <v>155</v>
      </c>
      <c r="B22" s="40" t="s">
        <v>156</v>
      </c>
      <c r="C22" s="40" t="s">
        <v>55</v>
      </c>
      <c r="D22" s="40" t="s">
        <v>56</v>
      </c>
      <c r="E22" s="40" t="s">
        <v>157</v>
      </c>
      <c r="F22" s="40" t="s">
        <v>158</v>
      </c>
      <c r="G22" s="44">
        <v>12801651.4</v>
      </c>
      <c r="H22" s="44">
        <v>12801651.4</v>
      </c>
      <c r="I22" s="44">
        <v>0</v>
      </c>
      <c r="J22" s="36" t="s">
        <v>86</v>
      </c>
      <c r="K22" s="36" t="s">
        <v>87</v>
      </c>
      <c r="L22" s="36" t="s">
        <v>87</v>
      </c>
      <c r="M22" s="36" t="s">
        <v>88</v>
      </c>
      <c r="N22" s="36" t="s">
        <v>59</v>
      </c>
      <c r="O22" s="36" t="s">
        <v>159</v>
      </c>
      <c r="P22" s="37"/>
      <c r="Q22" s="37"/>
      <c r="R22" s="37"/>
      <c r="AMK22" s="38"/>
    </row>
    <row r="23" spans="1:18 1025:1025" s="30" customFormat="1" ht="28.15" customHeight="1" x14ac:dyDescent="0.3">
      <c r="A23" s="39" t="s">
        <v>160</v>
      </c>
      <c r="B23" s="40" t="s">
        <v>161</v>
      </c>
      <c r="C23" s="40" t="s">
        <v>55</v>
      </c>
      <c r="D23" s="40" t="s">
        <v>56</v>
      </c>
      <c r="E23" s="40" t="s">
        <v>162</v>
      </c>
      <c r="F23" s="40" t="s">
        <v>163</v>
      </c>
      <c r="G23" s="44">
        <v>3887654.71</v>
      </c>
      <c r="H23" s="44">
        <v>3887654.71</v>
      </c>
      <c r="I23" s="44">
        <v>0</v>
      </c>
      <c r="J23" s="36" t="s">
        <v>86</v>
      </c>
      <c r="K23" s="36" t="s">
        <v>87</v>
      </c>
      <c r="L23" s="36" t="s">
        <v>86</v>
      </c>
      <c r="M23" s="36" t="s">
        <v>51</v>
      </c>
      <c r="N23" s="36" t="s">
        <v>59</v>
      </c>
      <c r="O23" s="36" t="s">
        <v>146</v>
      </c>
      <c r="P23" s="37"/>
      <c r="Q23" s="37"/>
      <c r="R23" s="37"/>
      <c r="AMK23" s="38"/>
    </row>
    <row r="24" spans="1:18 1025:1025" s="30" customFormat="1" ht="28.15" customHeight="1" x14ac:dyDescent="0.3">
      <c r="A24" s="39" t="s">
        <v>164</v>
      </c>
      <c r="B24" s="40" t="s">
        <v>156</v>
      </c>
      <c r="C24" s="40" t="s">
        <v>55</v>
      </c>
      <c r="D24" s="40" t="s">
        <v>56</v>
      </c>
      <c r="E24" s="40" t="s">
        <v>165</v>
      </c>
      <c r="F24" s="40" t="s">
        <v>166</v>
      </c>
      <c r="G24" s="44">
        <v>7716088.7300000004</v>
      </c>
      <c r="H24" s="44">
        <v>7716088.7300000004</v>
      </c>
      <c r="I24" s="44">
        <v>0</v>
      </c>
      <c r="J24" s="36" t="s">
        <v>86</v>
      </c>
      <c r="K24" s="36" t="s">
        <v>87</v>
      </c>
      <c r="L24" s="36" t="s">
        <v>87</v>
      </c>
      <c r="M24" s="36" t="s">
        <v>88</v>
      </c>
      <c r="N24" s="36" t="s">
        <v>59</v>
      </c>
      <c r="O24" s="36" t="s">
        <v>159</v>
      </c>
      <c r="P24" s="37"/>
      <c r="Q24" s="37"/>
      <c r="R24" s="37"/>
      <c r="AMK24" s="38"/>
    </row>
    <row r="25" spans="1:18 1025:1025" s="30" customFormat="1" ht="28.15" customHeight="1" x14ac:dyDescent="0.3">
      <c r="A25" s="39" t="s">
        <v>175</v>
      </c>
      <c r="B25" s="40" t="s">
        <v>148</v>
      </c>
      <c r="C25" s="40" t="s">
        <v>55</v>
      </c>
      <c r="D25" s="40" t="s">
        <v>117</v>
      </c>
      <c r="E25" s="40" t="s">
        <v>176</v>
      </c>
      <c r="F25" s="40" t="s">
        <v>177</v>
      </c>
      <c r="G25" s="44">
        <v>8420000</v>
      </c>
      <c r="H25" s="44">
        <v>241841.13</v>
      </c>
      <c r="I25" s="44">
        <v>8178158.8700000001</v>
      </c>
      <c r="J25" s="36">
        <v>0</v>
      </c>
      <c r="K25" s="36">
        <v>0</v>
      </c>
      <c r="L25" s="36">
        <v>0</v>
      </c>
      <c r="M25" s="36">
        <v>0</v>
      </c>
      <c r="N25" s="36" t="s">
        <v>59</v>
      </c>
      <c r="O25" s="36" t="s">
        <v>146</v>
      </c>
      <c r="P25" s="37"/>
      <c r="Q25" s="37"/>
      <c r="R25" s="37"/>
      <c r="AMK25" s="38"/>
    </row>
    <row r="26" spans="1:18 1025:1025" s="30" customFormat="1" ht="28.15" customHeight="1" x14ac:dyDescent="0.3">
      <c r="A26" s="39" t="s">
        <v>328</v>
      </c>
      <c r="B26" s="40" t="s">
        <v>148</v>
      </c>
      <c r="C26" s="40" t="s">
        <v>55</v>
      </c>
      <c r="D26" s="40" t="s">
        <v>117</v>
      </c>
      <c r="E26" s="40" t="s">
        <v>329</v>
      </c>
      <c r="F26" s="40" t="s">
        <v>330</v>
      </c>
      <c r="G26" s="44">
        <v>12800000</v>
      </c>
      <c r="H26" s="44">
        <v>4200000</v>
      </c>
      <c r="I26" s="44">
        <v>8600000</v>
      </c>
      <c r="J26" s="36">
        <v>0</v>
      </c>
      <c r="K26" s="36">
        <v>0</v>
      </c>
      <c r="L26" s="36">
        <v>0</v>
      </c>
      <c r="M26" s="36">
        <v>0</v>
      </c>
      <c r="N26" s="36" t="s">
        <v>88</v>
      </c>
      <c r="O26" s="36" t="s">
        <v>159</v>
      </c>
      <c r="P26" s="37"/>
      <c r="Q26" s="37"/>
      <c r="R26" s="37"/>
      <c r="AMK26" s="38"/>
    </row>
    <row r="27" spans="1:18 1025:1025" s="30" customFormat="1" ht="28.15" customHeight="1" x14ac:dyDescent="0.3">
      <c r="A27" s="39" t="s">
        <v>331</v>
      </c>
      <c r="B27" s="40" t="s">
        <v>148</v>
      </c>
      <c r="C27" s="40" t="s">
        <v>55</v>
      </c>
      <c r="D27" s="40" t="s">
        <v>117</v>
      </c>
      <c r="E27" s="40" t="s">
        <v>332</v>
      </c>
      <c r="F27" s="40" t="s">
        <v>333</v>
      </c>
      <c r="G27" s="44">
        <v>21932356.75</v>
      </c>
      <c r="H27" s="44">
        <v>6200852.0999999996</v>
      </c>
      <c r="I27" s="44">
        <v>15731504.65</v>
      </c>
      <c r="J27" s="36">
        <v>0</v>
      </c>
      <c r="K27" s="36">
        <v>0</v>
      </c>
      <c r="L27" s="36">
        <v>0</v>
      </c>
      <c r="M27" s="36">
        <v>0</v>
      </c>
      <c r="N27" s="36" t="s">
        <v>51</v>
      </c>
      <c r="O27" s="36" t="s">
        <v>159</v>
      </c>
      <c r="P27" s="37"/>
      <c r="Q27" s="37"/>
      <c r="R27" s="37"/>
      <c r="AMK27" s="38"/>
    </row>
    <row r="28" spans="1:18 1025:1025" s="30" customFormat="1" ht="28.15" customHeight="1" x14ac:dyDescent="0.3">
      <c r="A28" s="39" t="s">
        <v>334</v>
      </c>
      <c r="B28" s="40" t="s">
        <v>148</v>
      </c>
      <c r="C28" s="40" t="s">
        <v>55</v>
      </c>
      <c r="D28" s="40" t="s">
        <v>117</v>
      </c>
      <c r="E28" s="40" t="s">
        <v>335</v>
      </c>
      <c r="F28" s="40" t="s">
        <v>336</v>
      </c>
      <c r="G28" s="44">
        <v>16492730.810000001</v>
      </c>
      <c r="H28" s="44">
        <v>3037730.81</v>
      </c>
      <c r="I28" s="44">
        <v>13455000</v>
      </c>
      <c r="J28" s="36">
        <v>0</v>
      </c>
      <c r="K28" s="36">
        <v>0</v>
      </c>
      <c r="L28" s="36">
        <v>0</v>
      </c>
      <c r="M28" s="36">
        <v>0</v>
      </c>
      <c r="N28" s="36" t="s">
        <v>51</v>
      </c>
      <c r="O28" s="36" t="s">
        <v>159</v>
      </c>
      <c r="P28" s="37"/>
      <c r="Q28" s="37"/>
      <c r="R28" s="37"/>
      <c r="AMK28" s="38"/>
    </row>
    <row r="29" spans="1:18 1025:1025" s="30" customFormat="1" ht="28.15" customHeight="1" x14ac:dyDescent="0.3">
      <c r="A29" s="39" t="s">
        <v>337</v>
      </c>
      <c r="B29" s="40" t="s">
        <v>148</v>
      </c>
      <c r="C29" s="40" t="s">
        <v>55</v>
      </c>
      <c r="D29" s="40" t="s">
        <v>117</v>
      </c>
      <c r="E29" s="40" t="s">
        <v>338</v>
      </c>
      <c r="F29" s="40" t="s">
        <v>339</v>
      </c>
      <c r="G29" s="44">
        <v>4929000</v>
      </c>
      <c r="H29" s="44">
        <v>814000</v>
      </c>
      <c r="I29" s="44">
        <v>4115000</v>
      </c>
      <c r="J29" s="36">
        <v>0</v>
      </c>
      <c r="K29" s="36">
        <v>0</v>
      </c>
      <c r="L29" s="36">
        <v>0</v>
      </c>
      <c r="M29" s="36">
        <v>0</v>
      </c>
      <c r="N29" s="36" t="s">
        <v>51</v>
      </c>
      <c r="O29" s="36" t="s">
        <v>159</v>
      </c>
      <c r="P29" s="37"/>
      <c r="Q29" s="37"/>
      <c r="R29" s="37"/>
      <c r="AMK29" s="38"/>
    </row>
    <row r="30" spans="1:18 1025:1025" s="30" customFormat="1" ht="28.15" customHeight="1" x14ac:dyDescent="0.3">
      <c r="A30" s="39" t="s">
        <v>340</v>
      </c>
      <c r="B30" s="40" t="s">
        <v>148</v>
      </c>
      <c r="C30" s="40" t="s">
        <v>55</v>
      </c>
      <c r="D30" s="40" t="s">
        <v>117</v>
      </c>
      <c r="E30" s="40" t="s">
        <v>341</v>
      </c>
      <c r="F30" s="40" t="s">
        <v>342</v>
      </c>
      <c r="G30" s="44">
        <v>8710000</v>
      </c>
      <c r="H30" s="44">
        <v>2010000</v>
      </c>
      <c r="I30" s="44">
        <v>6700000</v>
      </c>
      <c r="J30" s="36">
        <v>0</v>
      </c>
      <c r="K30" s="36">
        <v>0</v>
      </c>
      <c r="L30" s="36">
        <v>0</v>
      </c>
      <c r="M30" s="36">
        <v>0</v>
      </c>
      <c r="N30" s="36" t="s">
        <v>51</v>
      </c>
      <c r="O30" s="36" t="s">
        <v>146</v>
      </c>
      <c r="P30" s="37"/>
      <c r="Q30" s="37"/>
      <c r="R30" s="37"/>
      <c r="AMK30" s="38"/>
    </row>
    <row r="31" spans="1:18 1025:1025" s="30" customFormat="1" ht="28.15" customHeight="1" x14ac:dyDescent="0.3">
      <c r="A31" s="39" t="s">
        <v>343</v>
      </c>
      <c r="B31" s="40" t="s">
        <v>148</v>
      </c>
      <c r="C31" s="40" t="s">
        <v>55</v>
      </c>
      <c r="D31" s="40" t="s">
        <v>117</v>
      </c>
      <c r="E31" s="40" t="s">
        <v>344</v>
      </c>
      <c r="F31" s="40" t="s">
        <v>345</v>
      </c>
      <c r="G31" s="44">
        <v>3430577.66</v>
      </c>
      <c r="H31" s="44">
        <v>329680.90999999997</v>
      </c>
      <c r="I31" s="44">
        <v>3100896.75</v>
      </c>
      <c r="J31" s="36">
        <v>0</v>
      </c>
      <c r="K31" s="36">
        <v>0</v>
      </c>
      <c r="L31" s="36">
        <v>0</v>
      </c>
      <c r="M31" s="36">
        <v>0</v>
      </c>
      <c r="N31" s="36" t="s">
        <v>51</v>
      </c>
      <c r="O31" s="36" t="s">
        <v>146</v>
      </c>
      <c r="P31" s="37"/>
      <c r="Q31" s="37"/>
      <c r="R31" s="37"/>
      <c r="AMK31" s="38"/>
    </row>
    <row r="32" spans="1:18 1025:1025" s="30" customFormat="1" ht="28.15" customHeight="1" x14ac:dyDescent="0.3">
      <c r="A32" s="39" t="s">
        <v>346</v>
      </c>
      <c r="B32" s="40" t="s">
        <v>347</v>
      </c>
      <c r="C32" s="40" t="s">
        <v>55</v>
      </c>
      <c r="D32" s="40" t="s">
        <v>348</v>
      </c>
      <c r="E32" s="40" t="s">
        <v>349</v>
      </c>
      <c r="F32" s="40" t="s">
        <v>350</v>
      </c>
      <c r="G32" s="44">
        <v>4777500</v>
      </c>
      <c r="H32" s="44">
        <v>4777500</v>
      </c>
      <c r="I32" s="44">
        <v>0</v>
      </c>
      <c r="J32" s="36" t="s">
        <v>88</v>
      </c>
      <c r="K32" s="36" t="s">
        <v>88</v>
      </c>
      <c r="L32" s="36" t="s">
        <v>51</v>
      </c>
      <c r="M32" s="36" t="s">
        <v>51</v>
      </c>
      <c r="N32" s="36" t="s">
        <v>59</v>
      </c>
      <c r="O32" s="36" t="s">
        <v>146</v>
      </c>
      <c r="P32" s="37"/>
      <c r="Q32" s="37"/>
      <c r="R32" s="37"/>
      <c r="AMK32" s="38"/>
    </row>
    <row r="33" spans="1:18 1025:1025" s="30" customFormat="1" ht="28.15" customHeight="1" x14ac:dyDescent="0.3">
      <c r="A33" s="39" t="s">
        <v>351</v>
      </c>
      <c r="B33" s="40" t="s">
        <v>347</v>
      </c>
      <c r="C33" s="40" t="s">
        <v>55</v>
      </c>
      <c r="D33" s="40" t="s">
        <v>348</v>
      </c>
      <c r="E33" s="40" t="s">
        <v>352</v>
      </c>
      <c r="F33" s="40" t="s">
        <v>353</v>
      </c>
      <c r="G33" s="44">
        <v>6438600</v>
      </c>
      <c r="H33" s="44">
        <v>6438600</v>
      </c>
      <c r="I33" s="44">
        <v>0</v>
      </c>
      <c r="J33" s="36" t="s">
        <v>88</v>
      </c>
      <c r="K33" s="36" t="s">
        <v>88</v>
      </c>
      <c r="L33" s="36" t="s">
        <v>51</v>
      </c>
      <c r="M33" s="36" t="s">
        <v>51</v>
      </c>
      <c r="N33" s="36" t="s">
        <v>59</v>
      </c>
      <c r="O33" s="36" t="s">
        <v>146</v>
      </c>
      <c r="P33" s="37"/>
      <c r="Q33" s="37"/>
      <c r="R33" s="37"/>
      <c r="AMK33" s="38"/>
    </row>
    <row r="34" spans="1:18 1025:1025" s="30" customFormat="1" ht="28.15" customHeight="1" x14ac:dyDescent="0.3">
      <c r="A34" s="39" t="s">
        <v>363</v>
      </c>
      <c r="B34" s="40" t="s">
        <v>364</v>
      </c>
      <c r="C34" s="40" t="s">
        <v>55</v>
      </c>
      <c r="D34" s="40" t="s">
        <v>56</v>
      </c>
      <c r="E34" s="40" t="s">
        <v>365</v>
      </c>
      <c r="F34" s="40" t="s">
        <v>366</v>
      </c>
      <c r="G34" s="44">
        <v>8600000</v>
      </c>
      <c r="H34" s="44">
        <v>8600000</v>
      </c>
      <c r="I34" s="44">
        <v>0</v>
      </c>
      <c r="J34" s="36">
        <v>0</v>
      </c>
      <c r="K34" s="36">
        <v>0</v>
      </c>
      <c r="L34" s="36" t="s">
        <v>51</v>
      </c>
      <c r="M34" s="36" t="s">
        <v>51</v>
      </c>
      <c r="N34" s="36" t="s">
        <v>60</v>
      </c>
      <c r="O34" s="36" t="s">
        <v>159</v>
      </c>
      <c r="P34" s="37"/>
      <c r="Q34" s="37"/>
      <c r="R34" s="37"/>
      <c r="AMK34" s="38"/>
    </row>
    <row r="35" spans="1:18 1025:1025" s="30" customFormat="1" ht="28.15" customHeight="1" x14ac:dyDescent="0.3">
      <c r="A35" s="39" t="s">
        <v>367</v>
      </c>
      <c r="B35" s="40" t="s">
        <v>368</v>
      </c>
      <c r="C35" s="40" t="s">
        <v>55</v>
      </c>
      <c r="D35" s="40" t="s">
        <v>56</v>
      </c>
      <c r="E35" s="80" t="s">
        <v>2065</v>
      </c>
      <c r="F35" s="85" t="s">
        <v>2068</v>
      </c>
      <c r="G35" s="44">
        <v>4926282</v>
      </c>
      <c r="H35" s="44">
        <v>4926282</v>
      </c>
      <c r="I35" s="44">
        <v>0</v>
      </c>
      <c r="J35" s="36">
        <v>0</v>
      </c>
      <c r="K35" s="36">
        <v>0</v>
      </c>
      <c r="L35" s="36" t="s">
        <v>51</v>
      </c>
      <c r="M35" s="36" t="s">
        <v>59</v>
      </c>
      <c r="N35" s="36" t="s">
        <v>60</v>
      </c>
      <c r="O35" s="36" t="s">
        <v>159</v>
      </c>
      <c r="P35" s="37"/>
      <c r="Q35" s="37"/>
      <c r="R35" s="37"/>
      <c r="AMK35" s="38"/>
    </row>
    <row r="36" spans="1:18 1025:1025" s="30" customFormat="1" ht="28.15" customHeight="1" x14ac:dyDescent="0.3">
      <c r="A36" s="39" t="s">
        <v>369</v>
      </c>
      <c r="B36" s="40" t="s">
        <v>370</v>
      </c>
      <c r="C36" s="40" t="s">
        <v>55</v>
      </c>
      <c r="D36" s="40" t="s">
        <v>56</v>
      </c>
      <c r="E36" s="40" t="s">
        <v>371</v>
      </c>
      <c r="F36" s="40" t="s">
        <v>372</v>
      </c>
      <c r="G36" s="44">
        <v>2948500</v>
      </c>
      <c r="H36" s="44">
        <v>2948500</v>
      </c>
      <c r="I36" s="44">
        <v>0</v>
      </c>
      <c r="J36" s="36">
        <v>0</v>
      </c>
      <c r="K36" s="36">
        <v>0</v>
      </c>
      <c r="L36" s="36" t="s">
        <v>51</v>
      </c>
      <c r="M36" s="36" t="s">
        <v>59</v>
      </c>
      <c r="N36" s="36" t="s">
        <v>59</v>
      </c>
      <c r="O36" s="36" t="s">
        <v>159</v>
      </c>
      <c r="P36" s="37"/>
      <c r="Q36" s="37"/>
      <c r="R36" s="37"/>
      <c r="AMK36" s="38"/>
    </row>
    <row r="37" spans="1:18 1025:1025" s="30" customFormat="1" ht="28.15" customHeight="1" x14ac:dyDescent="0.3">
      <c r="A37" s="39" t="s">
        <v>373</v>
      </c>
      <c r="B37" s="40" t="s">
        <v>370</v>
      </c>
      <c r="C37" s="40" t="s">
        <v>55</v>
      </c>
      <c r="D37" s="40" t="s">
        <v>56</v>
      </c>
      <c r="E37" s="40" t="s">
        <v>374</v>
      </c>
      <c r="F37" s="40" t="s">
        <v>375</v>
      </c>
      <c r="G37" s="44">
        <v>9982455</v>
      </c>
      <c r="H37" s="44">
        <v>9982455</v>
      </c>
      <c r="I37" s="44">
        <v>0</v>
      </c>
      <c r="J37" s="36">
        <v>0</v>
      </c>
      <c r="K37" s="36">
        <v>0</v>
      </c>
      <c r="L37" s="36" t="s">
        <v>51</v>
      </c>
      <c r="M37" s="36" t="s">
        <v>51</v>
      </c>
      <c r="N37" s="36" t="s">
        <v>59</v>
      </c>
      <c r="O37" s="36" t="s">
        <v>146</v>
      </c>
      <c r="P37" s="37"/>
      <c r="Q37" s="37"/>
      <c r="R37" s="37"/>
      <c r="AMK37" s="38"/>
    </row>
    <row r="38" spans="1:18 1025:1025" s="30" customFormat="1" ht="28.15" customHeight="1" x14ac:dyDescent="0.3">
      <c r="A38" s="39" t="s">
        <v>376</v>
      </c>
      <c r="B38" s="40" t="s">
        <v>370</v>
      </c>
      <c r="C38" s="40" t="s">
        <v>55</v>
      </c>
      <c r="D38" s="40" t="s">
        <v>56</v>
      </c>
      <c r="E38" s="40" t="s">
        <v>377</v>
      </c>
      <c r="F38" s="40" t="s">
        <v>378</v>
      </c>
      <c r="G38" s="44">
        <v>4115270.4</v>
      </c>
      <c r="H38" s="44">
        <v>4115270.4</v>
      </c>
      <c r="I38" s="44">
        <v>0</v>
      </c>
      <c r="J38" s="36">
        <v>0</v>
      </c>
      <c r="K38" s="36">
        <v>0</v>
      </c>
      <c r="L38" s="36" t="s">
        <v>51</v>
      </c>
      <c r="M38" s="36" t="s">
        <v>59</v>
      </c>
      <c r="N38" s="36" t="s">
        <v>60</v>
      </c>
      <c r="O38" s="36" t="s">
        <v>159</v>
      </c>
      <c r="P38" s="37"/>
      <c r="Q38" s="37"/>
      <c r="R38" s="37"/>
      <c r="AMK38" s="38"/>
    </row>
    <row r="39" spans="1:18 1025:1025" s="30" customFormat="1" ht="28.15" customHeight="1" x14ac:dyDescent="0.3">
      <c r="A39" s="39" t="s">
        <v>396</v>
      </c>
      <c r="B39" s="40" t="s">
        <v>46</v>
      </c>
      <c r="C39" s="40" t="s">
        <v>55</v>
      </c>
      <c r="D39" s="40" t="s">
        <v>56</v>
      </c>
      <c r="E39" s="40" t="s">
        <v>397</v>
      </c>
      <c r="F39" s="40" t="s">
        <v>398</v>
      </c>
      <c r="G39" s="44">
        <v>451940.76</v>
      </c>
      <c r="H39" s="44">
        <v>451940.76</v>
      </c>
      <c r="I39" s="44">
        <v>0</v>
      </c>
      <c r="J39" s="36" t="s">
        <v>88</v>
      </c>
      <c r="K39" s="36" t="s">
        <v>88</v>
      </c>
      <c r="L39" s="36" t="s">
        <v>51</v>
      </c>
      <c r="M39" s="36" t="s">
        <v>146</v>
      </c>
      <c r="N39" s="36" t="s">
        <v>159</v>
      </c>
      <c r="O39" s="36" t="s">
        <v>159</v>
      </c>
      <c r="P39" s="37"/>
      <c r="Q39" s="37"/>
      <c r="R39" s="37"/>
      <c r="AMK39" s="38"/>
    </row>
    <row r="40" spans="1:18 1025:1025" s="30" customFormat="1" ht="28.15" customHeight="1" x14ac:dyDescent="0.3">
      <c r="A40" s="39" t="s">
        <v>399</v>
      </c>
      <c r="B40" s="40" t="s">
        <v>400</v>
      </c>
      <c r="C40" s="40" t="s">
        <v>55</v>
      </c>
      <c r="D40" s="40" t="s">
        <v>122</v>
      </c>
      <c r="E40" s="40" t="s">
        <v>401</v>
      </c>
      <c r="F40" s="40" t="s">
        <v>402</v>
      </c>
      <c r="G40" s="44">
        <v>1229722.43</v>
      </c>
      <c r="H40" s="44">
        <v>1229722.43</v>
      </c>
      <c r="I40" s="44">
        <v>0</v>
      </c>
      <c r="J40" s="36">
        <v>0</v>
      </c>
      <c r="K40" s="36">
        <v>0</v>
      </c>
      <c r="L40" s="36">
        <v>0</v>
      </c>
      <c r="M40" s="36">
        <v>0</v>
      </c>
      <c r="N40" s="36" t="s">
        <v>59</v>
      </c>
      <c r="O40" s="36" t="s">
        <v>146</v>
      </c>
      <c r="P40" s="37"/>
      <c r="Q40" s="37"/>
      <c r="R40" s="37"/>
      <c r="AMK40" s="38"/>
    </row>
    <row r="41" spans="1:18 1025:1025" s="30" customFormat="1" ht="28.15" customHeight="1" x14ac:dyDescent="0.3">
      <c r="A41" s="39" t="s">
        <v>403</v>
      </c>
      <c r="B41" s="40" t="s">
        <v>46</v>
      </c>
      <c r="C41" s="40" t="s">
        <v>55</v>
      </c>
      <c r="D41" s="40" t="s">
        <v>56</v>
      </c>
      <c r="E41" s="40" t="s">
        <v>404</v>
      </c>
      <c r="F41" s="40" t="s">
        <v>405</v>
      </c>
      <c r="G41" s="44">
        <v>897697</v>
      </c>
      <c r="H41" s="44">
        <v>897697</v>
      </c>
      <c r="I41" s="44">
        <v>0</v>
      </c>
      <c r="J41" s="36" t="s">
        <v>88</v>
      </c>
      <c r="K41" s="36" t="s">
        <v>88</v>
      </c>
      <c r="L41" s="36" t="s">
        <v>51</v>
      </c>
      <c r="M41" s="36" t="s">
        <v>146</v>
      </c>
      <c r="N41" s="36" t="s">
        <v>159</v>
      </c>
      <c r="O41" s="36" t="s">
        <v>159</v>
      </c>
      <c r="P41" s="37"/>
      <c r="Q41" s="37"/>
      <c r="R41" s="37"/>
      <c r="AMK41" s="38"/>
    </row>
    <row r="42" spans="1:18 1025:1025" s="30" customFormat="1" ht="28.15" customHeight="1" x14ac:dyDescent="0.3">
      <c r="A42" s="39" t="s">
        <v>406</v>
      </c>
      <c r="B42" s="40" t="s">
        <v>407</v>
      </c>
      <c r="C42" s="40" t="s">
        <v>55</v>
      </c>
      <c r="D42" s="40" t="s">
        <v>122</v>
      </c>
      <c r="E42" s="40" t="s">
        <v>408</v>
      </c>
      <c r="F42" s="40" t="s">
        <v>409</v>
      </c>
      <c r="G42" s="44">
        <v>1979366.07</v>
      </c>
      <c r="H42" s="44">
        <v>1979366.07</v>
      </c>
      <c r="I42" s="44">
        <v>0</v>
      </c>
      <c r="J42" s="36">
        <v>0</v>
      </c>
      <c r="K42" s="36">
        <v>0</v>
      </c>
      <c r="L42" s="36">
        <v>0</v>
      </c>
      <c r="M42" s="36">
        <v>0</v>
      </c>
      <c r="N42" s="36" t="s">
        <v>59</v>
      </c>
      <c r="O42" s="36" t="s">
        <v>146</v>
      </c>
      <c r="P42" s="37"/>
      <c r="Q42" s="37"/>
      <c r="R42" s="37"/>
      <c r="AMK42" s="38"/>
    </row>
    <row r="43" spans="1:18 1025:1025" s="30" customFormat="1" ht="28.15" customHeight="1" x14ac:dyDescent="0.3">
      <c r="A43" s="39" t="s">
        <v>410</v>
      </c>
      <c r="B43" s="40" t="s">
        <v>411</v>
      </c>
      <c r="C43" s="40" t="s">
        <v>55</v>
      </c>
      <c r="D43" s="40" t="s">
        <v>122</v>
      </c>
      <c r="E43" s="40" t="s">
        <v>412</v>
      </c>
      <c r="F43" s="40" t="s">
        <v>413</v>
      </c>
      <c r="G43" s="44">
        <v>1612774.84</v>
      </c>
      <c r="H43" s="44">
        <v>1612774.84</v>
      </c>
      <c r="I43" s="44">
        <v>0</v>
      </c>
      <c r="J43" s="36">
        <v>0</v>
      </c>
      <c r="K43" s="36">
        <v>0</v>
      </c>
      <c r="L43" s="36">
        <v>0</v>
      </c>
      <c r="M43" s="36">
        <v>0</v>
      </c>
      <c r="N43" s="36" t="s">
        <v>59</v>
      </c>
      <c r="O43" s="36" t="s">
        <v>146</v>
      </c>
      <c r="P43" s="37"/>
      <c r="Q43" s="37"/>
      <c r="R43" s="37"/>
      <c r="AMK43" s="38"/>
    </row>
    <row r="44" spans="1:18 1025:1025" s="30" customFormat="1" ht="28.15" customHeight="1" x14ac:dyDescent="0.3">
      <c r="A44" s="39" t="s">
        <v>414</v>
      </c>
      <c r="B44" s="40" t="s">
        <v>46</v>
      </c>
      <c r="C44" s="40" t="s">
        <v>55</v>
      </c>
      <c r="D44" s="40" t="s">
        <v>56</v>
      </c>
      <c r="E44" s="40" t="s">
        <v>415</v>
      </c>
      <c r="F44" s="40" t="s">
        <v>416</v>
      </c>
      <c r="G44" s="44">
        <v>750000</v>
      </c>
      <c r="H44" s="44">
        <v>750000</v>
      </c>
      <c r="I44" s="44">
        <v>0</v>
      </c>
      <c r="J44" s="36" t="s">
        <v>88</v>
      </c>
      <c r="K44" s="36" t="s">
        <v>88</v>
      </c>
      <c r="L44" s="36" t="s">
        <v>51</v>
      </c>
      <c r="M44" s="36" t="s">
        <v>60</v>
      </c>
      <c r="N44" s="36" t="s">
        <v>146</v>
      </c>
      <c r="O44" s="36" t="s">
        <v>146</v>
      </c>
      <c r="P44" s="37"/>
      <c r="Q44" s="37"/>
      <c r="R44" s="37"/>
      <c r="AMK44" s="38"/>
    </row>
    <row r="45" spans="1:18 1025:1025" s="30" customFormat="1" ht="28.15" customHeight="1" x14ac:dyDescent="0.3">
      <c r="A45" s="39" t="s">
        <v>417</v>
      </c>
      <c r="B45" s="40" t="s">
        <v>46</v>
      </c>
      <c r="C45" s="40" t="s">
        <v>55</v>
      </c>
      <c r="D45" s="40" t="s">
        <v>56</v>
      </c>
      <c r="E45" s="40" t="s">
        <v>418</v>
      </c>
      <c r="F45" s="40" t="s">
        <v>419</v>
      </c>
      <c r="G45" s="44">
        <v>1150000</v>
      </c>
      <c r="H45" s="44">
        <v>1050326.93</v>
      </c>
      <c r="I45" s="44">
        <v>99673.07</v>
      </c>
      <c r="J45" s="36" t="s">
        <v>88</v>
      </c>
      <c r="K45" s="36" t="s">
        <v>88</v>
      </c>
      <c r="L45" s="36" t="s">
        <v>51</v>
      </c>
      <c r="M45" s="36" t="s">
        <v>60</v>
      </c>
      <c r="N45" s="36" t="s">
        <v>146</v>
      </c>
      <c r="O45" s="36" t="s">
        <v>159</v>
      </c>
      <c r="P45" s="37"/>
      <c r="Q45" s="37"/>
      <c r="R45" s="37"/>
      <c r="AMK45" s="38"/>
    </row>
    <row r="46" spans="1:18 1025:1025" s="30" customFormat="1" ht="28.15" customHeight="1" x14ac:dyDescent="0.3">
      <c r="A46" s="39" t="s">
        <v>420</v>
      </c>
      <c r="B46" s="40" t="s">
        <v>46</v>
      </c>
      <c r="C46" s="40" t="s">
        <v>55</v>
      </c>
      <c r="D46" s="40" t="s">
        <v>56</v>
      </c>
      <c r="E46" s="40" t="s">
        <v>421</v>
      </c>
      <c r="F46" s="40" t="s">
        <v>422</v>
      </c>
      <c r="G46" s="44">
        <v>230000</v>
      </c>
      <c r="H46" s="44">
        <v>230000</v>
      </c>
      <c r="I46" s="44">
        <v>0</v>
      </c>
      <c r="J46" s="36" t="s">
        <v>88</v>
      </c>
      <c r="K46" s="36" t="s">
        <v>88</v>
      </c>
      <c r="L46" s="36" t="s">
        <v>51</v>
      </c>
      <c r="M46" s="36" t="s">
        <v>60</v>
      </c>
      <c r="N46" s="36" t="s">
        <v>146</v>
      </c>
      <c r="O46" s="36" t="s">
        <v>146</v>
      </c>
      <c r="P46" s="37"/>
      <c r="Q46" s="37"/>
      <c r="R46" s="37"/>
      <c r="AMK46" s="38"/>
    </row>
    <row r="47" spans="1:18 1025:1025" s="30" customFormat="1" ht="28.15" customHeight="1" x14ac:dyDescent="0.3">
      <c r="A47" s="39" t="s">
        <v>423</v>
      </c>
      <c r="B47" s="40" t="s">
        <v>46</v>
      </c>
      <c r="C47" s="40" t="s">
        <v>55</v>
      </c>
      <c r="D47" s="40" t="s">
        <v>56</v>
      </c>
      <c r="E47" s="40" t="s">
        <v>424</v>
      </c>
      <c r="F47" s="40" t="s">
        <v>425</v>
      </c>
      <c r="G47" s="44">
        <v>1329649.6099999999</v>
      </c>
      <c r="H47" s="44">
        <v>1192318.4099999999</v>
      </c>
      <c r="I47" s="44">
        <v>137331.20000000001</v>
      </c>
      <c r="J47" s="36" t="s">
        <v>88</v>
      </c>
      <c r="K47" s="36" t="s">
        <v>88</v>
      </c>
      <c r="L47" s="36" t="s">
        <v>51</v>
      </c>
      <c r="M47" s="36" t="s">
        <v>60</v>
      </c>
      <c r="N47" s="36" t="s">
        <v>146</v>
      </c>
      <c r="O47" s="36" t="s">
        <v>146</v>
      </c>
      <c r="P47" s="37"/>
      <c r="Q47" s="37"/>
      <c r="R47" s="37"/>
      <c r="AMK47" s="38"/>
    </row>
    <row r="48" spans="1:18 1025:1025" s="30" customFormat="1" ht="28.15" customHeight="1" x14ac:dyDescent="0.3">
      <c r="A48" s="39" t="s">
        <v>426</v>
      </c>
      <c r="B48" s="40" t="s">
        <v>136</v>
      </c>
      <c r="C48" s="40" t="s">
        <v>55</v>
      </c>
      <c r="D48" s="40" t="s">
        <v>56</v>
      </c>
      <c r="E48" s="40" t="s">
        <v>427</v>
      </c>
      <c r="F48" s="40" t="s">
        <v>428</v>
      </c>
      <c r="G48" s="44">
        <v>2925000</v>
      </c>
      <c r="H48" s="44">
        <v>2709195.2</v>
      </c>
      <c r="I48" s="44">
        <v>215804.79999999999</v>
      </c>
      <c r="J48" s="36" t="s">
        <v>88</v>
      </c>
      <c r="K48" s="36" t="s">
        <v>88</v>
      </c>
      <c r="L48" s="36" t="s">
        <v>88</v>
      </c>
      <c r="M48" s="36" t="s">
        <v>51</v>
      </c>
      <c r="N48" s="36" t="s">
        <v>59</v>
      </c>
      <c r="O48" s="36" t="s">
        <v>159</v>
      </c>
      <c r="P48" s="37"/>
      <c r="Q48" s="37"/>
      <c r="R48" s="37"/>
      <c r="AMK48" s="38"/>
    </row>
    <row r="49" spans="1:18 1025:1025" s="30" customFormat="1" ht="28.15" customHeight="1" x14ac:dyDescent="0.3">
      <c r="A49" s="39" t="s">
        <v>429</v>
      </c>
      <c r="B49" s="40" t="s">
        <v>430</v>
      </c>
      <c r="C49" s="40" t="s">
        <v>55</v>
      </c>
      <c r="D49" s="40" t="s">
        <v>56</v>
      </c>
      <c r="E49" s="40" t="s">
        <v>431</v>
      </c>
      <c r="F49" s="40" t="s">
        <v>432</v>
      </c>
      <c r="G49" s="44">
        <v>886524.9</v>
      </c>
      <c r="H49" s="44">
        <v>886524.9</v>
      </c>
      <c r="I49" s="44">
        <v>0</v>
      </c>
      <c r="J49" s="36" t="s">
        <v>88</v>
      </c>
      <c r="K49" s="36" t="s">
        <v>88</v>
      </c>
      <c r="L49" s="36" t="s">
        <v>88</v>
      </c>
      <c r="M49" s="36" t="s">
        <v>51</v>
      </c>
      <c r="N49" s="36" t="s">
        <v>59</v>
      </c>
      <c r="O49" s="36" t="s">
        <v>146</v>
      </c>
      <c r="P49" s="37"/>
      <c r="Q49" s="37"/>
      <c r="R49" s="37"/>
      <c r="AMK49" s="38"/>
    </row>
    <row r="50" spans="1:18 1025:1025" s="30" customFormat="1" ht="28.15" customHeight="1" x14ac:dyDescent="0.3">
      <c r="A50" s="39" t="s">
        <v>433</v>
      </c>
      <c r="B50" s="40" t="s">
        <v>136</v>
      </c>
      <c r="C50" s="40" t="s">
        <v>55</v>
      </c>
      <c r="D50" s="40" t="s">
        <v>56</v>
      </c>
      <c r="E50" s="40" t="s">
        <v>434</v>
      </c>
      <c r="F50" s="40" t="s">
        <v>435</v>
      </c>
      <c r="G50" s="44">
        <v>1650000</v>
      </c>
      <c r="H50" s="44">
        <v>1650000</v>
      </c>
      <c r="I50" s="44">
        <v>0</v>
      </c>
      <c r="J50" s="36" t="s">
        <v>88</v>
      </c>
      <c r="K50" s="36" t="s">
        <v>88</v>
      </c>
      <c r="L50" s="36" t="s">
        <v>88</v>
      </c>
      <c r="M50" s="36" t="s">
        <v>51</v>
      </c>
      <c r="N50" s="36" t="s">
        <v>59</v>
      </c>
      <c r="O50" s="36" t="s">
        <v>146</v>
      </c>
      <c r="P50" s="37"/>
      <c r="Q50" s="37"/>
      <c r="R50" s="37"/>
      <c r="AMK50" s="38"/>
    </row>
    <row r="51" spans="1:18 1025:1025" s="30" customFormat="1" ht="28.15" customHeight="1" x14ac:dyDescent="0.3">
      <c r="A51" s="39" t="s">
        <v>436</v>
      </c>
      <c r="B51" s="40" t="s">
        <v>136</v>
      </c>
      <c r="C51" s="40" t="s">
        <v>55</v>
      </c>
      <c r="D51" s="40" t="s">
        <v>56</v>
      </c>
      <c r="E51" s="40" t="s">
        <v>437</v>
      </c>
      <c r="F51" s="40" t="s">
        <v>438</v>
      </c>
      <c r="G51" s="44">
        <v>279000</v>
      </c>
      <c r="H51" s="44">
        <v>279000</v>
      </c>
      <c r="I51" s="44">
        <v>0</v>
      </c>
      <c r="J51" s="36" t="s">
        <v>88</v>
      </c>
      <c r="K51" s="36" t="s">
        <v>88</v>
      </c>
      <c r="L51" s="36" t="s">
        <v>88</v>
      </c>
      <c r="M51" s="36" t="s">
        <v>146</v>
      </c>
      <c r="N51" s="36" t="s">
        <v>159</v>
      </c>
      <c r="O51" s="36" t="s">
        <v>159</v>
      </c>
      <c r="P51" s="37"/>
      <c r="Q51" s="37"/>
      <c r="R51" s="37"/>
      <c r="AMK51" s="38"/>
    </row>
    <row r="52" spans="1:18 1025:1025" s="30" customFormat="1" ht="28.15" customHeight="1" x14ac:dyDescent="0.3">
      <c r="A52" s="39" t="s">
        <v>439</v>
      </c>
      <c r="B52" s="40" t="s">
        <v>136</v>
      </c>
      <c r="C52" s="40" t="s">
        <v>55</v>
      </c>
      <c r="D52" s="40" t="s">
        <v>56</v>
      </c>
      <c r="E52" s="81" t="s">
        <v>440</v>
      </c>
      <c r="F52" s="40" t="s">
        <v>441</v>
      </c>
      <c r="G52" s="44">
        <v>1984865</v>
      </c>
      <c r="H52" s="44">
        <v>1984865</v>
      </c>
      <c r="I52" s="44">
        <v>0</v>
      </c>
      <c r="J52" s="36" t="s">
        <v>88</v>
      </c>
      <c r="K52" s="36" t="s">
        <v>88</v>
      </c>
      <c r="L52" s="36" t="s">
        <v>88</v>
      </c>
      <c r="M52" s="36" t="s">
        <v>51</v>
      </c>
      <c r="N52" s="36" t="s">
        <v>59</v>
      </c>
      <c r="O52" s="36" t="s">
        <v>159</v>
      </c>
      <c r="P52" s="37"/>
      <c r="Q52" s="37"/>
      <c r="R52" s="37"/>
      <c r="AMK52" s="38"/>
    </row>
    <row r="53" spans="1:18 1025:1025" s="30" customFormat="1" ht="28.15" customHeight="1" x14ac:dyDescent="0.3">
      <c r="A53" s="39" t="s">
        <v>442</v>
      </c>
      <c r="B53" s="40" t="s">
        <v>136</v>
      </c>
      <c r="C53" s="40" t="s">
        <v>55</v>
      </c>
      <c r="D53" s="40" t="s">
        <v>56</v>
      </c>
      <c r="E53" s="81" t="s">
        <v>443</v>
      </c>
      <c r="F53" s="40" t="s">
        <v>444</v>
      </c>
      <c r="G53" s="44">
        <v>1060000</v>
      </c>
      <c r="H53" s="44">
        <v>1060000</v>
      </c>
      <c r="I53" s="44">
        <v>0</v>
      </c>
      <c r="J53" s="36" t="s">
        <v>88</v>
      </c>
      <c r="K53" s="36" t="s">
        <v>88</v>
      </c>
      <c r="L53" s="36" t="s">
        <v>88</v>
      </c>
      <c r="M53" s="36" t="s">
        <v>51</v>
      </c>
      <c r="N53" s="36" t="s">
        <v>59</v>
      </c>
      <c r="O53" s="36" t="s">
        <v>146</v>
      </c>
      <c r="P53" s="37"/>
      <c r="Q53" s="37"/>
      <c r="R53" s="37"/>
      <c r="AMK53" s="38"/>
    </row>
    <row r="54" spans="1:18 1025:1025" s="30" customFormat="1" ht="28.15" customHeight="1" x14ac:dyDescent="0.3">
      <c r="A54" s="39" t="s">
        <v>445</v>
      </c>
      <c r="B54" s="40" t="s">
        <v>136</v>
      </c>
      <c r="C54" s="40" t="s">
        <v>55</v>
      </c>
      <c r="D54" s="40" t="s">
        <v>56</v>
      </c>
      <c r="E54" s="40" t="s">
        <v>446</v>
      </c>
      <c r="F54" s="40" t="s">
        <v>447</v>
      </c>
      <c r="G54" s="44">
        <v>2278612.21</v>
      </c>
      <c r="H54" s="44">
        <v>2071680</v>
      </c>
      <c r="I54" s="44">
        <v>206932.21</v>
      </c>
      <c r="J54" s="36" t="s">
        <v>88</v>
      </c>
      <c r="K54" s="36" t="s">
        <v>88</v>
      </c>
      <c r="L54" s="36" t="s">
        <v>88</v>
      </c>
      <c r="M54" s="36" t="s">
        <v>51</v>
      </c>
      <c r="N54" s="36" t="s">
        <v>59</v>
      </c>
      <c r="O54" s="36" t="s">
        <v>159</v>
      </c>
      <c r="P54" s="37"/>
      <c r="Q54" s="37"/>
      <c r="R54" s="37"/>
      <c r="AMK54" s="38"/>
    </row>
    <row r="55" spans="1:18 1025:1025" s="30" customFormat="1" ht="28.15" customHeight="1" x14ac:dyDescent="0.3">
      <c r="A55" s="39" t="s">
        <v>448</v>
      </c>
      <c r="B55" s="40" t="s">
        <v>136</v>
      </c>
      <c r="C55" s="40" t="s">
        <v>55</v>
      </c>
      <c r="D55" s="40" t="s">
        <v>56</v>
      </c>
      <c r="E55" s="40" t="s">
        <v>449</v>
      </c>
      <c r="F55" s="40" t="s">
        <v>450</v>
      </c>
      <c r="G55" s="44">
        <v>2700000</v>
      </c>
      <c r="H55" s="44">
        <v>2589108.46</v>
      </c>
      <c r="I55" s="44">
        <v>110891.54</v>
      </c>
      <c r="J55" s="36" t="s">
        <v>88</v>
      </c>
      <c r="K55" s="36" t="s">
        <v>88</v>
      </c>
      <c r="L55" s="36" t="s">
        <v>88</v>
      </c>
      <c r="M55" s="36" t="s">
        <v>51</v>
      </c>
      <c r="N55" s="36" t="s">
        <v>59</v>
      </c>
      <c r="O55" s="36" t="s">
        <v>159</v>
      </c>
      <c r="P55" s="37"/>
      <c r="Q55" s="37"/>
      <c r="R55" s="37"/>
      <c r="AMK55" s="38"/>
    </row>
    <row r="56" spans="1:18 1025:1025" s="30" customFormat="1" ht="28.15" customHeight="1" x14ac:dyDescent="0.3">
      <c r="A56" s="39" t="s">
        <v>451</v>
      </c>
      <c r="B56" s="40" t="s">
        <v>452</v>
      </c>
      <c r="C56" s="40" t="s">
        <v>55</v>
      </c>
      <c r="D56" s="40" t="s">
        <v>56</v>
      </c>
      <c r="E56" s="40" t="s">
        <v>453</v>
      </c>
      <c r="F56" s="40" t="s">
        <v>454</v>
      </c>
      <c r="G56" s="44">
        <v>2280000</v>
      </c>
      <c r="H56" s="44">
        <v>2280000</v>
      </c>
      <c r="I56" s="44">
        <v>0</v>
      </c>
      <c r="J56" s="36" t="s">
        <v>88</v>
      </c>
      <c r="K56" s="36" t="s">
        <v>88</v>
      </c>
      <c r="L56" s="36" t="s">
        <v>88</v>
      </c>
      <c r="M56" s="36" t="s">
        <v>51</v>
      </c>
      <c r="N56" s="36" t="s">
        <v>59</v>
      </c>
      <c r="O56" s="36" t="s">
        <v>159</v>
      </c>
      <c r="P56" s="37"/>
      <c r="Q56" s="37"/>
      <c r="R56" s="37"/>
      <c r="AMK56" s="38"/>
    </row>
    <row r="57" spans="1:18 1025:1025" s="30" customFormat="1" ht="28.15" customHeight="1" x14ac:dyDescent="0.3">
      <c r="A57" s="39" t="s">
        <v>455</v>
      </c>
      <c r="B57" s="40" t="s">
        <v>136</v>
      </c>
      <c r="C57" s="40" t="s">
        <v>55</v>
      </c>
      <c r="D57" s="40" t="s">
        <v>56</v>
      </c>
      <c r="E57" s="40" t="s">
        <v>456</v>
      </c>
      <c r="F57" s="40" t="s">
        <v>457</v>
      </c>
      <c r="G57" s="44">
        <v>2060000</v>
      </c>
      <c r="H57" s="44">
        <v>1870782.13</v>
      </c>
      <c r="I57" s="44">
        <v>189217.87</v>
      </c>
      <c r="J57" s="36" t="s">
        <v>88</v>
      </c>
      <c r="K57" s="36" t="s">
        <v>88</v>
      </c>
      <c r="L57" s="36" t="s">
        <v>88</v>
      </c>
      <c r="M57" s="36" t="s">
        <v>51</v>
      </c>
      <c r="N57" s="36" t="s">
        <v>59</v>
      </c>
      <c r="O57" s="36" t="s">
        <v>159</v>
      </c>
      <c r="P57" s="37"/>
      <c r="Q57" s="37"/>
      <c r="R57" s="37"/>
      <c r="AMK57" s="38"/>
    </row>
    <row r="58" spans="1:18 1025:1025" s="30" customFormat="1" ht="28.15" customHeight="1" x14ac:dyDescent="0.3">
      <c r="A58" s="39" t="s">
        <v>458</v>
      </c>
      <c r="B58" s="40" t="s">
        <v>452</v>
      </c>
      <c r="C58" s="40" t="s">
        <v>55</v>
      </c>
      <c r="D58" s="40" t="s">
        <v>56</v>
      </c>
      <c r="E58" s="40" t="s">
        <v>459</v>
      </c>
      <c r="F58" s="40" t="s">
        <v>460</v>
      </c>
      <c r="G58" s="44">
        <v>203820.12</v>
      </c>
      <c r="H58" s="44">
        <v>203820.12</v>
      </c>
      <c r="I58" s="44">
        <v>0</v>
      </c>
      <c r="J58" s="36" t="s">
        <v>88</v>
      </c>
      <c r="K58" s="36" t="s">
        <v>88</v>
      </c>
      <c r="L58" s="36" t="s">
        <v>51</v>
      </c>
      <c r="M58" s="36" t="s">
        <v>146</v>
      </c>
      <c r="N58" s="36" t="s">
        <v>159</v>
      </c>
      <c r="O58" s="36" t="s">
        <v>159</v>
      </c>
      <c r="P58" s="37"/>
      <c r="Q58" s="37"/>
      <c r="R58" s="37"/>
      <c r="AMK58" s="38"/>
    </row>
    <row r="59" spans="1:18 1025:1025" s="30" customFormat="1" ht="28.15" customHeight="1" x14ac:dyDescent="0.3">
      <c r="A59" s="39" t="s">
        <v>461</v>
      </c>
      <c r="B59" s="40" t="s">
        <v>452</v>
      </c>
      <c r="C59" s="40" t="s">
        <v>55</v>
      </c>
      <c r="D59" s="40" t="s">
        <v>56</v>
      </c>
      <c r="E59" s="40" t="s">
        <v>462</v>
      </c>
      <c r="F59" s="40" t="s">
        <v>463</v>
      </c>
      <c r="G59" s="44">
        <v>2000000</v>
      </c>
      <c r="H59" s="44">
        <v>1905028.17</v>
      </c>
      <c r="I59" s="44">
        <v>94971.83</v>
      </c>
      <c r="J59" s="36" t="s">
        <v>88</v>
      </c>
      <c r="K59" s="36" t="s">
        <v>88</v>
      </c>
      <c r="L59" s="36" t="s">
        <v>51</v>
      </c>
      <c r="M59" s="36" t="s">
        <v>59</v>
      </c>
      <c r="N59" s="36" t="s">
        <v>60</v>
      </c>
      <c r="O59" s="36" t="s">
        <v>159</v>
      </c>
      <c r="P59" s="37"/>
      <c r="Q59" s="37"/>
      <c r="R59" s="37"/>
      <c r="AMK59" s="38"/>
    </row>
    <row r="60" spans="1:18 1025:1025" s="30" customFormat="1" ht="28.15" customHeight="1" x14ac:dyDescent="0.3">
      <c r="A60" s="39" t="s">
        <v>464</v>
      </c>
      <c r="B60" s="40" t="s">
        <v>136</v>
      </c>
      <c r="C60" s="40" t="s">
        <v>55</v>
      </c>
      <c r="D60" s="40" t="s">
        <v>56</v>
      </c>
      <c r="E60" s="40" t="s">
        <v>465</v>
      </c>
      <c r="F60" s="40" t="s">
        <v>466</v>
      </c>
      <c r="G60" s="44">
        <v>2350000</v>
      </c>
      <c r="H60" s="44">
        <v>2167637.7000000002</v>
      </c>
      <c r="I60" s="44">
        <v>182362.3</v>
      </c>
      <c r="J60" s="36" t="s">
        <v>88</v>
      </c>
      <c r="K60" s="36" t="s">
        <v>88</v>
      </c>
      <c r="L60" s="36" t="s">
        <v>51</v>
      </c>
      <c r="M60" s="36" t="s">
        <v>59</v>
      </c>
      <c r="N60" s="36" t="s">
        <v>60</v>
      </c>
      <c r="O60" s="36" t="s">
        <v>159</v>
      </c>
      <c r="P60" s="37"/>
      <c r="Q60" s="37"/>
      <c r="R60" s="37"/>
      <c r="AMK60" s="38"/>
    </row>
    <row r="61" spans="1:18 1025:1025" s="30" customFormat="1" ht="28.15" customHeight="1" x14ac:dyDescent="0.3">
      <c r="A61" s="39" t="s">
        <v>467</v>
      </c>
      <c r="B61" s="40" t="s">
        <v>136</v>
      </c>
      <c r="C61" s="40" t="s">
        <v>55</v>
      </c>
      <c r="D61" s="40" t="s">
        <v>56</v>
      </c>
      <c r="E61" s="40" t="s">
        <v>468</v>
      </c>
      <c r="F61" s="40" t="s">
        <v>469</v>
      </c>
      <c r="G61" s="44">
        <v>414000</v>
      </c>
      <c r="H61" s="44">
        <v>414000</v>
      </c>
      <c r="I61" s="44">
        <v>0</v>
      </c>
      <c r="J61" s="36" t="s">
        <v>88</v>
      </c>
      <c r="K61" s="36" t="s">
        <v>88</v>
      </c>
      <c r="L61" s="36" t="s">
        <v>51</v>
      </c>
      <c r="M61" s="36" t="s">
        <v>60</v>
      </c>
      <c r="N61" s="36" t="s">
        <v>146</v>
      </c>
      <c r="O61" s="36" t="s">
        <v>146</v>
      </c>
      <c r="P61" s="37"/>
      <c r="Q61" s="37"/>
      <c r="R61" s="37"/>
      <c r="AMK61" s="38"/>
    </row>
    <row r="62" spans="1:18 1025:1025" s="30" customFormat="1" ht="28.15" customHeight="1" x14ac:dyDescent="0.3">
      <c r="A62" s="39" t="s">
        <v>470</v>
      </c>
      <c r="B62" s="40" t="s">
        <v>136</v>
      </c>
      <c r="C62" s="40" t="s">
        <v>55</v>
      </c>
      <c r="D62" s="40" t="s">
        <v>56</v>
      </c>
      <c r="E62" s="40" t="s">
        <v>471</v>
      </c>
      <c r="F62" s="40" t="s">
        <v>472</v>
      </c>
      <c r="G62" s="44">
        <v>1140990</v>
      </c>
      <c r="H62" s="44">
        <v>1140990</v>
      </c>
      <c r="I62" s="44">
        <v>0</v>
      </c>
      <c r="J62" s="36" t="s">
        <v>88</v>
      </c>
      <c r="K62" s="36" t="s">
        <v>88</v>
      </c>
      <c r="L62" s="36" t="s">
        <v>88</v>
      </c>
      <c r="M62" s="36" t="s">
        <v>51</v>
      </c>
      <c r="N62" s="36" t="s">
        <v>59</v>
      </c>
      <c r="O62" s="36" t="s">
        <v>146</v>
      </c>
      <c r="P62" s="37"/>
      <c r="Q62" s="37"/>
      <c r="R62" s="37"/>
      <c r="AMK62" s="38"/>
    </row>
    <row r="63" spans="1:18 1025:1025" s="30" customFormat="1" ht="28.15" customHeight="1" x14ac:dyDescent="0.3">
      <c r="A63" s="39" t="s">
        <v>473</v>
      </c>
      <c r="B63" s="40" t="s">
        <v>136</v>
      </c>
      <c r="C63" s="40" t="s">
        <v>55</v>
      </c>
      <c r="D63" s="40" t="s">
        <v>56</v>
      </c>
      <c r="E63" s="40" t="s">
        <v>474</v>
      </c>
      <c r="F63" s="40" t="s">
        <v>475</v>
      </c>
      <c r="G63" s="44">
        <v>1250000</v>
      </c>
      <c r="H63" s="44">
        <v>1099455.05</v>
      </c>
      <c r="I63" s="44">
        <v>150544.95000000001</v>
      </c>
      <c r="J63" s="36" t="s">
        <v>88</v>
      </c>
      <c r="K63" s="36" t="s">
        <v>88</v>
      </c>
      <c r="L63" s="36" t="s">
        <v>51</v>
      </c>
      <c r="M63" s="36" t="s">
        <v>59</v>
      </c>
      <c r="N63" s="36" t="s">
        <v>60</v>
      </c>
      <c r="O63" s="36" t="s">
        <v>159</v>
      </c>
      <c r="P63" s="37"/>
      <c r="Q63" s="37"/>
      <c r="R63" s="37"/>
      <c r="AMK63" s="38"/>
    </row>
    <row r="64" spans="1:18 1025:1025" s="30" customFormat="1" ht="28.15" customHeight="1" x14ac:dyDescent="0.3">
      <c r="A64" s="39" t="s">
        <v>476</v>
      </c>
      <c r="B64" s="40" t="s">
        <v>136</v>
      </c>
      <c r="C64" s="40" t="s">
        <v>55</v>
      </c>
      <c r="D64" s="40" t="s">
        <v>56</v>
      </c>
      <c r="E64" s="40" t="s">
        <v>477</v>
      </c>
      <c r="F64" s="40" t="s">
        <v>478</v>
      </c>
      <c r="G64" s="44">
        <v>2200000</v>
      </c>
      <c r="H64" s="44">
        <v>2017493.06</v>
      </c>
      <c r="I64" s="44">
        <v>182506.94</v>
      </c>
      <c r="J64" s="36" t="s">
        <v>88</v>
      </c>
      <c r="K64" s="36" t="s">
        <v>88</v>
      </c>
      <c r="L64" s="36" t="s">
        <v>88</v>
      </c>
      <c r="M64" s="36" t="s">
        <v>51</v>
      </c>
      <c r="N64" s="36" t="s">
        <v>59</v>
      </c>
      <c r="O64" s="36" t="s">
        <v>159</v>
      </c>
      <c r="P64" s="37"/>
      <c r="Q64" s="37"/>
      <c r="R64" s="37"/>
      <c r="AMK64" s="38"/>
    </row>
    <row r="65" spans="1:18 1025:1025" s="30" customFormat="1" ht="28.15" customHeight="1" x14ac:dyDescent="0.3">
      <c r="A65" s="39" t="s">
        <v>479</v>
      </c>
      <c r="B65" s="40" t="s">
        <v>136</v>
      </c>
      <c r="C65" s="40" t="s">
        <v>55</v>
      </c>
      <c r="D65" s="40" t="s">
        <v>56</v>
      </c>
      <c r="E65" s="40" t="s">
        <v>480</v>
      </c>
      <c r="F65" s="40" t="s">
        <v>481</v>
      </c>
      <c r="G65" s="44">
        <v>2754000</v>
      </c>
      <c r="H65" s="44">
        <v>2754000</v>
      </c>
      <c r="I65" s="44">
        <v>0</v>
      </c>
      <c r="J65" s="36" t="s">
        <v>88</v>
      </c>
      <c r="K65" s="36" t="s">
        <v>88</v>
      </c>
      <c r="L65" s="36" t="s">
        <v>88</v>
      </c>
      <c r="M65" s="36" t="s">
        <v>51</v>
      </c>
      <c r="N65" s="36" t="s">
        <v>59</v>
      </c>
      <c r="O65" s="36" t="s">
        <v>159</v>
      </c>
      <c r="P65" s="37"/>
      <c r="Q65" s="37"/>
      <c r="R65" s="37"/>
      <c r="AMK65" s="38"/>
    </row>
    <row r="66" spans="1:18 1025:1025" s="30" customFormat="1" ht="28.15" customHeight="1" x14ac:dyDescent="0.3">
      <c r="A66" s="39" t="s">
        <v>482</v>
      </c>
      <c r="B66" s="40" t="s">
        <v>136</v>
      </c>
      <c r="C66" s="40" t="s">
        <v>55</v>
      </c>
      <c r="D66" s="40" t="s">
        <v>56</v>
      </c>
      <c r="E66" s="40" t="s">
        <v>483</v>
      </c>
      <c r="F66" s="40" t="s">
        <v>484</v>
      </c>
      <c r="G66" s="44">
        <v>1387400</v>
      </c>
      <c r="H66" s="44">
        <v>1387400</v>
      </c>
      <c r="I66" s="44">
        <v>0</v>
      </c>
      <c r="J66" s="36" t="s">
        <v>88</v>
      </c>
      <c r="K66" s="36" t="s">
        <v>88</v>
      </c>
      <c r="L66" s="36" t="s">
        <v>51</v>
      </c>
      <c r="M66" s="36" t="s">
        <v>59</v>
      </c>
      <c r="N66" s="36" t="s">
        <v>60</v>
      </c>
      <c r="O66" s="36" t="s">
        <v>159</v>
      </c>
      <c r="P66" s="37"/>
      <c r="Q66" s="37"/>
      <c r="R66" s="37"/>
      <c r="AMK66" s="38"/>
    </row>
    <row r="67" spans="1:18 1025:1025" s="30" customFormat="1" ht="28.15" customHeight="1" x14ac:dyDescent="0.3">
      <c r="A67" s="39" t="s">
        <v>485</v>
      </c>
      <c r="B67" s="40" t="s">
        <v>136</v>
      </c>
      <c r="C67" s="40" t="s">
        <v>55</v>
      </c>
      <c r="D67" s="40" t="s">
        <v>56</v>
      </c>
      <c r="E67" s="40" t="s">
        <v>486</v>
      </c>
      <c r="F67" s="40" t="s">
        <v>487</v>
      </c>
      <c r="G67" s="44">
        <v>288000</v>
      </c>
      <c r="H67" s="44">
        <v>288000</v>
      </c>
      <c r="I67" s="44">
        <v>0</v>
      </c>
      <c r="J67" s="36" t="s">
        <v>88</v>
      </c>
      <c r="K67" s="36" t="s">
        <v>88</v>
      </c>
      <c r="L67" s="36" t="s">
        <v>51</v>
      </c>
      <c r="M67" s="36" t="s">
        <v>60</v>
      </c>
      <c r="N67" s="36" t="s">
        <v>146</v>
      </c>
      <c r="O67" s="36" t="s">
        <v>146</v>
      </c>
      <c r="P67" s="37"/>
      <c r="Q67" s="37"/>
      <c r="R67" s="37"/>
      <c r="AMK67" s="38"/>
    </row>
    <row r="68" spans="1:18 1025:1025" s="30" customFormat="1" ht="28.15" customHeight="1" x14ac:dyDescent="0.3">
      <c r="A68" s="39" t="s">
        <v>488</v>
      </c>
      <c r="B68" s="40" t="s">
        <v>489</v>
      </c>
      <c r="C68" s="40" t="s">
        <v>55</v>
      </c>
      <c r="D68" s="40" t="s">
        <v>56</v>
      </c>
      <c r="E68" s="40" t="s">
        <v>490</v>
      </c>
      <c r="F68" s="40" t="s">
        <v>491</v>
      </c>
      <c r="G68" s="44">
        <v>2620000</v>
      </c>
      <c r="H68" s="44">
        <v>2431576.6</v>
      </c>
      <c r="I68" s="44">
        <v>188423.4</v>
      </c>
      <c r="J68" s="36" t="s">
        <v>88</v>
      </c>
      <c r="K68" s="36" t="s">
        <v>88</v>
      </c>
      <c r="L68" s="36" t="s">
        <v>88</v>
      </c>
      <c r="M68" s="36" t="s">
        <v>51</v>
      </c>
      <c r="N68" s="36" t="s">
        <v>59</v>
      </c>
      <c r="O68" s="36" t="s">
        <v>159</v>
      </c>
      <c r="P68" s="37"/>
      <c r="Q68" s="37"/>
      <c r="R68" s="37"/>
      <c r="AMK68" s="38"/>
    </row>
    <row r="69" spans="1:18 1025:1025" s="30" customFormat="1" ht="28.15" customHeight="1" x14ac:dyDescent="0.3">
      <c r="A69" s="39" t="s">
        <v>492</v>
      </c>
      <c r="B69" s="40" t="s">
        <v>136</v>
      </c>
      <c r="C69" s="40" t="s">
        <v>55</v>
      </c>
      <c r="D69" s="40" t="s">
        <v>56</v>
      </c>
      <c r="E69" s="40" t="s">
        <v>493</v>
      </c>
      <c r="F69" s="40" t="s">
        <v>494</v>
      </c>
      <c r="G69" s="44">
        <v>1905000</v>
      </c>
      <c r="H69" s="44">
        <v>1905000</v>
      </c>
      <c r="I69" s="44">
        <v>0</v>
      </c>
      <c r="J69" s="36" t="s">
        <v>88</v>
      </c>
      <c r="K69" s="36" t="s">
        <v>88</v>
      </c>
      <c r="L69" s="36" t="s">
        <v>88</v>
      </c>
      <c r="M69" s="36" t="s">
        <v>60</v>
      </c>
      <c r="N69" s="36" t="s">
        <v>146</v>
      </c>
      <c r="O69" s="36" t="s">
        <v>159</v>
      </c>
      <c r="P69" s="37"/>
      <c r="Q69" s="37"/>
      <c r="R69" s="37"/>
      <c r="AMK69" s="38"/>
    </row>
    <row r="70" spans="1:18 1025:1025" s="30" customFormat="1" ht="28.15" customHeight="1" x14ac:dyDescent="0.3">
      <c r="A70" s="39" t="s">
        <v>495</v>
      </c>
      <c r="B70" s="40" t="s">
        <v>136</v>
      </c>
      <c r="C70" s="40" t="s">
        <v>55</v>
      </c>
      <c r="D70" s="40" t="s">
        <v>56</v>
      </c>
      <c r="E70" s="40" t="s">
        <v>496</v>
      </c>
      <c r="F70" s="40" t="s">
        <v>497</v>
      </c>
      <c r="G70" s="44">
        <v>505524</v>
      </c>
      <c r="H70" s="44">
        <v>505524</v>
      </c>
      <c r="I70" s="44">
        <v>0</v>
      </c>
      <c r="J70" s="36" t="s">
        <v>88</v>
      </c>
      <c r="K70" s="36" t="s">
        <v>88</v>
      </c>
      <c r="L70" s="36" t="s">
        <v>88</v>
      </c>
      <c r="M70" s="36" t="s">
        <v>60</v>
      </c>
      <c r="N70" s="36" t="s">
        <v>146</v>
      </c>
      <c r="O70" s="36" t="s">
        <v>146</v>
      </c>
      <c r="P70" s="37"/>
      <c r="Q70" s="37"/>
      <c r="R70" s="37"/>
      <c r="AMK70" s="38"/>
    </row>
    <row r="71" spans="1:18 1025:1025" s="30" customFormat="1" ht="28.15" customHeight="1" x14ac:dyDescent="0.3">
      <c r="A71" s="39" t="s">
        <v>498</v>
      </c>
      <c r="B71" s="40" t="s">
        <v>452</v>
      </c>
      <c r="C71" s="40" t="s">
        <v>55</v>
      </c>
      <c r="D71" s="40" t="s">
        <v>56</v>
      </c>
      <c r="E71" s="40" t="s">
        <v>499</v>
      </c>
      <c r="F71" s="40" t="s">
        <v>500</v>
      </c>
      <c r="G71" s="44">
        <v>1750000</v>
      </c>
      <c r="H71" s="44">
        <v>1575643.43</v>
      </c>
      <c r="I71" s="44">
        <v>174356.57</v>
      </c>
      <c r="J71" s="36" t="s">
        <v>88</v>
      </c>
      <c r="K71" s="36" t="s">
        <v>88</v>
      </c>
      <c r="L71" s="36" t="s">
        <v>88</v>
      </c>
      <c r="M71" s="36" t="s">
        <v>59</v>
      </c>
      <c r="N71" s="36" t="s">
        <v>60</v>
      </c>
      <c r="O71" s="36" t="s">
        <v>146</v>
      </c>
      <c r="P71" s="37"/>
      <c r="Q71" s="37"/>
      <c r="R71" s="37"/>
      <c r="AMK71" s="38"/>
    </row>
    <row r="72" spans="1:18 1025:1025" s="30" customFormat="1" ht="28.15" customHeight="1" x14ac:dyDescent="0.3">
      <c r="A72" s="39" t="s">
        <v>501</v>
      </c>
      <c r="B72" s="40" t="s">
        <v>136</v>
      </c>
      <c r="C72" s="40" t="s">
        <v>55</v>
      </c>
      <c r="D72" s="40" t="s">
        <v>56</v>
      </c>
      <c r="E72" s="40" t="s">
        <v>502</v>
      </c>
      <c r="F72" s="40" t="s">
        <v>503</v>
      </c>
      <c r="G72" s="44">
        <v>2400000</v>
      </c>
      <c r="H72" s="44">
        <v>2400000</v>
      </c>
      <c r="I72" s="44">
        <v>0</v>
      </c>
      <c r="J72" s="36" t="s">
        <v>88</v>
      </c>
      <c r="K72" s="36" t="s">
        <v>88</v>
      </c>
      <c r="L72" s="36" t="s">
        <v>88</v>
      </c>
      <c r="M72" s="36" t="s">
        <v>51</v>
      </c>
      <c r="N72" s="36" t="s">
        <v>59</v>
      </c>
      <c r="O72" s="36" t="s">
        <v>159</v>
      </c>
      <c r="P72" s="37"/>
      <c r="Q72" s="37"/>
      <c r="R72" s="37"/>
      <c r="AMK72" s="38"/>
    </row>
    <row r="73" spans="1:18 1025:1025" s="30" customFormat="1" ht="28.15" customHeight="1" x14ac:dyDescent="0.3">
      <c r="A73" s="39" t="s">
        <v>504</v>
      </c>
      <c r="B73" s="40" t="s">
        <v>136</v>
      </c>
      <c r="C73" s="40" t="s">
        <v>55</v>
      </c>
      <c r="D73" s="40" t="s">
        <v>56</v>
      </c>
      <c r="E73" s="40" t="s">
        <v>505</v>
      </c>
      <c r="F73" s="40" t="s">
        <v>506</v>
      </c>
      <c r="G73" s="44">
        <v>700000</v>
      </c>
      <c r="H73" s="44">
        <v>700000</v>
      </c>
      <c r="I73" s="44">
        <v>0</v>
      </c>
      <c r="J73" s="36" t="s">
        <v>88</v>
      </c>
      <c r="K73" s="36" t="s">
        <v>88</v>
      </c>
      <c r="L73" s="36" t="s">
        <v>51</v>
      </c>
      <c r="M73" s="36" t="s">
        <v>60</v>
      </c>
      <c r="N73" s="36" t="s">
        <v>146</v>
      </c>
      <c r="O73" s="36" t="s">
        <v>159</v>
      </c>
      <c r="P73" s="37"/>
      <c r="Q73" s="37"/>
      <c r="R73" s="37"/>
      <c r="AMK73" s="38"/>
    </row>
    <row r="74" spans="1:18 1025:1025" s="30" customFormat="1" ht="28.15" customHeight="1" x14ac:dyDescent="0.3">
      <c r="A74" s="39" t="s">
        <v>507</v>
      </c>
      <c r="B74" s="40" t="s">
        <v>136</v>
      </c>
      <c r="C74" s="40" t="s">
        <v>55</v>
      </c>
      <c r="D74" s="40" t="s">
        <v>56</v>
      </c>
      <c r="E74" s="40" t="s">
        <v>508</v>
      </c>
      <c r="F74" s="40" t="s">
        <v>509</v>
      </c>
      <c r="G74" s="44">
        <v>1850593.09</v>
      </c>
      <c r="H74" s="44">
        <v>1850593.09</v>
      </c>
      <c r="I74" s="44">
        <v>0</v>
      </c>
      <c r="J74" s="36" t="s">
        <v>88</v>
      </c>
      <c r="K74" s="36" t="s">
        <v>88</v>
      </c>
      <c r="L74" s="36" t="s">
        <v>88</v>
      </c>
      <c r="M74" s="36" t="s">
        <v>51</v>
      </c>
      <c r="N74" s="36" t="s">
        <v>59</v>
      </c>
      <c r="O74" s="36" t="s">
        <v>159</v>
      </c>
      <c r="P74" s="37"/>
      <c r="Q74" s="37"/>
      <c r="R74" s="37"/>
      <c r="AMK74" s="38"/>
    </row>
    <row r="75" spans="1:18 1025:1025" s="30" customFormat="1" ht="28.15" customHeight="1" x14ac:dyDescent="0.3">
      <c r="A75" s="39" t="s">
        <v>510</v>
      </c>
      <c r="B75" s="40" t="s">
        <v>179</v>
      </c>
      <c r="C75" s="40" t="s">
        <v>55</v>
      </c>
      <c r="D75" s="40" t="s">
        <v>56</v>
      </c>
      <c r="E75" s="40" t="s">
        <v>511</v>
      </c>
      <c r="F75" s="40" t="s">
        <v>512</v>
      </c>
      <c r="G75" s="44">
        <v>10915183.74</v>
      </c>
      <c r="H75" s="44">
        <v>10915183.74</v>
      </c>
      <c r="I75" s="44">
        <v>0</v>
      </c>
      <c r="J75" s="36">
        <v>0</v>
      </c>
      <c r="K75" s="36">
        <v>0</v>
      </c>
      <c r="L75" s="36" t="s">
        <v>88</v>
      </c>
      <c r="M75" s="36" t="s">
        <v>51</v>
      </c>
      <c r="N75" s="36" t="s">
        <v>59</v>
      </c>
      <c r="O75" s="36" t="s">
        <v>159</v>
      </c>
      <c r="P75" s="37"/>
      <c r="Q75" s="37"/>
      <c r="R75" s="37"/>
      <c r="AMK75" s="38"/>
    </row>
    <row r="76" spans="1:18 1025:1025" s="30" customFormat="1" ht="28.15" customHeight="1" x14ac:dyDescent="0.3">
      <c r="A76" s="39" t="s">
        <v>513</v>
      </c>
      <c r="B76" s="40" t="s">
        <v>514</v>
      </c>
      <c r="C76" s="40" t="s">
        <v>55</v>
      </c>
      <c r="D76" s="40" t="s">
        <v>56</v>
      </c>
      <c r="E76" s="40" t="s">
        <v>515</v>
      </c>
      <c r="F76" s="40" t="s">
        <v>516</v>
      </c>
      <c r="G76" s="44">
        <v>2340000</v>
      </c>
      <c r="H76" s="44">
        <v>1340000</v>
      </c>
      <c r="I76" s="44">
        <v>1000000</v>
      </c>
      <c r="J76" s="36" t="s">
        <v>51</v>
      </c>
      <c r="K76" s="36" t="s">
        <v>51</v>
      </c>
      <c r="L76" s="36" t="s">
        <v>51</v>
      </c>
      <c r="M76" s="36" t="s">
        <v>59</v>
      </c>
      <c r="N76" s="36" t="s">
        <v>59</v>
      </c>
      <c r="O76" s="36" t="s">
        <v>146</v>
      </c>
      <c r="P76" s="37"/>
      <c r="Q76" s="37"/>
      <c r="R76" s="37"/>
      <c r="AMK76" s="38"/>
    </row>
    <row r="77" spans="1:18 1025:1025" s="30" customFormat="1" ht="28.15" customHeight="1" x14ac:dyDescent="0.3">
      <c r="A77" s="39" t="s">
        <v>517</v>
      </c>
      <c r="B77" s="40" t="s">
        <v>110</v>
      </c>
      <c r="C77" s="40" t="s">
        <v>55</v>
      </c>
      <c r="D77" s="40" t="s">
        <v>56</v>
      </c>
      <c r="E77" s="40" t="s">
        <v>518</v>
      </c>
      <c r="F77" s="40" t="s">
        <v>519</v>
      </c>
      <c r="G77" s="44">
        <v>501431.18</v>
      </c>
      <c r="H77" s="44">
        <v>501431.18</v>
      </c>
      <c r="I77" s="44">
        <v>0</v>
      </c>
      <c r="J77" s="36" t="s">
        <v>51</v>
      </c>
      <c r="K77" s="36" t="s">
        <v>51</v>
      </c>
      <c r="L77" s="36" t="s">
        <v>59</v>
      </c>
      <c r="M77" s="36" t="s">
        <v>60</v>
      </c>
      <c r="N77" s="36" t="s">
        <v>146</v>
      </c>
      <c r="O77" s="36" t="s">
        <v>159</v>
      </c>
      <c r="P77" s="37"/>
      <c r="Q77" s="37"/>
      <c r="R77" s="37"/>
      <c r="AMK77" s="38"/>
    </row>
    <row r="78" spans="1:18 1025:1025" s="30" customFormat="1" ht="28.15" customHeight="1" x14ac:dyDescent="0.3">
      <c r="A78" s="39" t="s">
        <v>520</v>
      </c>
      <c r="B78" s="40" t="s">
        <v>110</v>
      </c>
      <c r="C78" s="40" t="s">
        <v>55</v>
      </c>
      <c r="D78" s="40" t="s">
        <v>56</v>
      </c>
      <c r="E78" s="40" t="s">
        <v>521</v>
      </c>
      <c r="F78" s="40" t="s">
        <v>522</v>
      </c>
      <c r="G78" s="44">
        <v>1679051.19</v>
      </c>
      <c r="H78" s="44">
        <v>1679051.19</v>
      </c>
      <c r="I78" s="44">
        <v>0</v>
      </c>
      <c r="J78" s="36" t="s">
        <v>51</v>
      </c>
      <c r="K78" s="36" t="s">
        <v>51</v>
      </c>
      <c r="L78" s="36" t="s">
        <v>59</v>
      </c>
      <c r="M78" s="36" t="s">
        <v>60</v>
      </c>
      <c r="N78" s="36" t="s">
        <v>146</v>
      </c>
      <c r="O78" s="36" t="s">
        <v>159</v>
      </c>
      <c r="P78" s="37"/>
      <c r="Q78" s="37"/>
      <c r="R78" s="37"/>
      <c r="AMK78" s="38"/>
    </row>
    <row r="79" spans="1:18 1025:1025" s="30" customFormat="1" ht="28.15" customHeight="1" x14ac:dyDescent="0.3">
      <c r="A79" s="39" t="s">
        <v>523</v>
      </c>
      <c r="B79" s="40" t="s">
        <v>524</v>
      </c>
      <c r="C79" s="40" t="s">
        <v>55</v>
      </c>
      <c r="D79" s="40" t="s">
        <v>56</v>
      </c>
      <c r="E79" s="40" t="s">
        <v>525</v>
      </c>
      <c r="F79" s="40" t="s">
        <v>526</v>
      </c>
      <c r="G79" s="44">
        <v>600000</v>
      </c>
      <c r="H79" s="44">
        <v>600000</v>
      </c>
      <c r="I79" s="44">
        <v>0</v>
      </c>
      <c r="J79" s="36">
        <v>0</v>
      </c>
      <c r="K79" s="36">
        <v>0</v>
      </c>
      <c r="L79" s="36">
        <v>0</v>
      </c>
      <c r="M79" s="36">
        <v>0</v>
      </c>
      <c r="N79" s="36" t="s">
        <v>60</v>
      </c>
      <c r="O79" s="36" t="s">
        <v>159</v>
      </c>
      <c r="P79" s="37"/>
      <c r="Q79" s="37"/>
      <c r="R79" s="37"/>
      <c r="AMK79" s="38"/>
    </row>
    <row r="80" spans="1:18 1025:1025" s="30" customFormat="1" ht="28.15" customHeight="1" x14ac:dyDescent="0.3">
      <c r="A80" s="39" t="s">
        <v>527</v>
      </c>
      <c r="B80" s="40" t="s">
        <v>528</v>
      </c>
      <c r="C80" s="40" t="s">
        <v>55</v>
      </c>
      <c r="D80" s="40" t="s">
        <v>56</v>
      </c>
      <c r="E80" s="40" t="s">
        <v>529</v>
      </c>
      <c r="F80" s="40" t="s">
        <v>530</v>
      </c>
      <c r="G80" s="44">
        <v>400000</v>
      </c>
      <c r="H80" s="44">
        <v>400000</v>
      </c>
      <c r="I80" s="44">
        <v>0</v>
      </c>
      <c r="J80" s="36">
        <v>0</v>
      </c>
      <c r="K80" s="36">
        <v>0</v>
      </c>
      <c r="L80" s="36">
        <v>0</v>
      </c>
      <c r="M80" s="36">
        <v>0</v>
      </c>
      <c r="N80" s="36" t="s">
        <v>60</v>
      </c>
      <c r="O80" s="36" t="s">
        <v>159</v>
      </c>
      <c r="P80" s="37"/>
      <c r="Q80" s="37"/>
      <c r="R80" s="37"/>
      <c r="AMK80" s="38"/>
    </row>
    <row r="81" spans="1:18 1025:1025" s="30" customFormat="1" ht="28.15" customHeight="1" x14ac:dyDescent="0.3">
      <c r="A81" s="39" t="s">
        <v>534</v>
      </c>
      <c r="B81" s="40" t="s">
        <v>46</v>
      </c>
      <c r="C81" s="40" t="s">
        <v>55</v>
      </c>
      <c r="D81" s="40" t="s">
        <v>56</v>
      </c>
      <c r="E81" s="40" t="s">
        <v>535</v>
      </c>
      <c r="F81" s="40" t="s">
        <v>536</v>
      </c>
      <c r="G81" s="44">
        <v>118612.67</v>
      </c>
      <c r="H81" s="44">
        <v>118612.67</v>
      </c>
      <c r="I81" s="44">
        <v>0</v>
      </c>
      <c r="J81" s="36">
        <v>0</v>
      </c>
      <c r="K81" s="36">
        <v>0</v>
      </c>
      <c r="L81" s="36" t="s">
        <v>60</v>
      </c>
      <c r="M81" s="36" t="s">
        <v>146</v>
      </c>
      <c r="N81" s="36" t="s">
        <v>159</v>
      </c>
      <c r="O81" s="36" t="s">
        <v>159</v>
      </c>
      <c r="P81" s="37"/>
      <c r="Q81" s="37"/>
      <c r="R81" s="37"/>
      <c r="AMK81" s="38"/>
    </row>
    <row r="82" spans="1:18 1025:1025" s="30" customFormat="1" ht="28.15" customHeight="1" x14ac:dyDescent="0.3">
      <c r="A82" s="39" t="s">
        <v>537</v>
      </c>
      <c r="B82" s="40" t="s">
        <v>46</v>
      </c>
      <c r="C82" s="40" t="s">
        <v>55</v>
      </c>
      <c r="D82" s="40" t="s">
        <v>56</v>
      </c>
      <c r="E82" s="40" t="s">
        <v>538</v>
      </c>
      <c r="F82" s="40" t="s">
        <v>539</v>
      </c>
      <c r="G82" s="44">
        <v>2340000</v>
      </c>
      <c r="H82" s="44">
        <v>2340000</v>
      </c>
      <c r="I82" s="44">
        <v>0</v>
      </c>
      <c r="J82" s="36">
        <v>0</v>
      </c>
      <c r="K82" s="36">
        <v>0</v>
      </c>
      <c r="L82" s="36" t="s">
        <v>60</v>
      </c>
      <c r="M82" s="36" t="s">
        <v>60</v>
      </c>
      <c r="N82" s="36" t="s">
        <v>146</v>
      </c>
      <c r="O82" s="36" t="s">
        <v>159</v>
      </c>
      <c r="P82" s="37"/>
      <c r="Q82" s="37"/>
      <c r="R82" s="37"/>
      <c r="AMK82" s="38"/>
    </row>
    <row r="83" spans="1:18 1025:1025" s="30" customFormat="1" ht="28.15" customHeight="1" x14ac:dyDescent="0.3">
      <c r="A83" s="39" t="s">
        <v>540</v>
      </c>
      <c r="B83" s="40" t="s">
        <v>541</v>
      </c>
      <c r="C83" s="40" t="s">
        <v>55</v>
      </c>
      <c r="D83" s="40" t="s">
        <v>542</v>
      </c>
      <c r="E83" s="40" t="s">
        <v>543</v>
      </c>
      <c r="F83" s="40" t="s">
        <v>544</v>
      </c>
      <c r="G83" s="44">
        <v>16179720.710000001</v>
      </c>
      <c r="H83" s="44">
        <v>16179720.710000001</v>
      </c>
      <c r="I83" s="44">
        <v>0</v>
      </c>
      <c r="J83" s="36" t="s">
        <v>86</v>
      </c>
      <c r="K83" s="36" t="s">
        <v>86</v>
      </c>
      <c r="L83" s="36" t="s">
        <v>87</v>
      </c>
      <c r="M83" s="36" t="s">
        <v>59</v>
      </c>
      <c r="N83" s="36" t="s">
        <v>60</v>
      </c>
      <c r="O83" s="36" t="s">
        <v>545</v>
      </c>
      <c r="P83" s="37"/>
      <c r="Q83" s="37"/>
      <c r="R83" s="37"/>
      <c r="AMK83" s="38"/>
    </row>
    <row r="84" spans="1:18 1025:1025" s="30" customFormat="1" ht="28.15" customHeight="1" x14ac:dyDescent="0.3">
      <c r="A84" s="39" t="s">
        <v>546</v>
      </c>
      <c r="B84" s="40" t="s">
        <v>541</v>
      </c>
      <c r="C84" s="40" t="s">
        <v>55</v>
      </c>
      <c r="D84" s="40" t="s">
        <v>542</v>
      </c>
      <c r="E84" s="40" t="s">
        <v>547</v>
      </c>
      <c r="F84" s="40" t="s">
        <v>548</v>
      </c>
      <c r="G84" s="44">
        <v>11827900</v>
      </c>
      <c r="H84" s="44">
        <v>11827900</v>
      </c>
      <c r="I84" s="44">
        <v>0</v>
      </c>
      <c r="J84" s="36" t="s">
        <v>87</v>
      </c>
      <c r="K84" s="36" t="s">
        <v>87</v>
      </c>
      <c r="L84" s="36" t="s">
        <v>51</v>
      </c>
      <c r="M84" s="36" t="s">
        <v>51</v>
      </c>
      <c r="N84" s="36" t="s">
        <v>60</v>
      </c>
      <c r="O84" s="36" t="s">
        <v>545</v>
      </c>
      <c r="P84" s="37"/>
      <c r="Q84" s="37"/>
      <c r="R84" s="37"/>
      <c r="AMK84" s="38"/>
    </row>
    <row r="85" spans="1:18 1025:1025" s="30" customFormat="1" ht="28.15" customHeight="1" x14ac:dyDescent="0.3">
      <c r="A85" s="39" t="s">
        <v>553</v>
      </c>
      <c r="B85" s="40" t="s">
        <v>554</v>
      </c>
      <c r="C85" s="40" t="s">
        <v>55</v>
      </c>
      <c r="D85" s="40" t="s">
        <v>56</v>
      </c>
      <c r="E85" s="40" t="s">
        <v>555</v>
      </c>
      <c r="F85" s="40" t="s">
        <v>556</v>
      </c>
      <c r="G85" s="44">
        <v>21497000</v>
      </c>
      <c r="H85" s="44">
        <v>21497000</v>
      </c>
      <c r="I85" s="44">
        <v>0</v>
      </c>
      <c r="J85" s="36" t="s">
        <v>87</v>
      </c>
      <c r="K85" s="36" t="s">
        <v>87</v>
      </c>
      <c r="L85" s="36" t="s">
        <v>88</v>
      </c>
      <c r="M85" s="36" t="s">
        <v>88</v>
      </c>
      <c r="N85" s="36" t="s">
        <v>51</v>
      </c>
      <c r="O85" s="36" t="s">
        <v>545</v>
      </c>
      <c r="P85" s="37"/>
      <c r="Q85" s="37"/>
      <c r="R85" s="37"/>
      <c r="AMK85" s="38"/>
    </row>
    <row r="86" spans="1:18 1025:1025" s="30" customFormat="1" ht="28.15" customHeight="1" x14ac:dyDescent="0.3">
      <c r="A86" s="39" t="s">
        <v>557</v>
      </c>
      <c r="B86" s="40" t="s">
        <v>558</v>
      </c>
      <c r="C86" s="40" t="s">
        <v>55</v>
      </c>
      <c r="D86" s="40" t="s">
        <v>56</v>
      </c>
      <c r="E86" s="40" t="s">
        <v>559</v>
      </c>
      <c r="F86" s="40" t="s">
        <v>560</v>
      </c>
      <c r="G86" s="44">
        <v>8858138.7599999998</v>
      </c>
      <c r="H86" s="44">
        <v>8858138.7599999998</v>
      </c>
      <c r="I86" s="44">
        <v>0</v>
      </c>
      <c r="J86" s="36" t="s">
        <v>86</v>
      </c>
      <c r="K86" s="36" t="s">
        <v>86</v>
      </c>
      <c r="L86" s="36" t="s">
        <v>87</v>
      </c>
      <c r="M86" s="36" t="s">
        <v>87</v>
      </c>
      <c r="N86" s="36" t="s">
        <v>88</v>
      </c>
      <c r="O86" s="36" t="s">
        <v>545</v>
      </c>
      <c r="P86" s="37"/>
      <c r="Q86" s="37"/>
      <c r="R86" s="37"/>
      <c r="AMK86" s="38"/>
    </row>
    <row r="87" spans="1:18 1025:1025" s="30" customFormat="1" ht="28.15" customHeight="1" x14ac:dyDescent="0.3">
      <c r="A87" s="39" t="s">
        <v>561</v>
      </c>
      <c r="B87" s="40" t="s">
        <v>562</v>
      </c>
      <c r="C87" s="40" t="s">
        <v>55</v>
      </c>
      <c r="D87" s="40" t="s">
        <v>56</v>
      </c>
      <c r="E87" s="40" t="s">
        <v>563</v>
      </c>
      <c r="F87" s="40" t="s">
        <v>564</v>
      </c>
      <c r="G87" s="44">
        <v>8855238.7200000007</v>
      </c>
      <c r="H87" s="44">
        <v>8855238.7200000007</v>
      </c>
      <c r="I87" s="44">
        <v>0</v>
      </c>
      <c r="J87" s="36" t="s">
        <v>86</v>
      </c>
      <c r="K87" s="36" t="s">
        <v>86</v>
      </c>
      <c r="L87" s="36" t="s">
        <v>87</v>
      </c>
      <c r="M87" s="36" t="s">
        <v>87</v>
      </c>
      <c r="N87" s="36" t="s">
        <v>88</v>
      </c>
      <c r="O87" s="36" t="s">
        <v>545</v>
      </c>
      <c r="P87" s="37"/>
      <c r="Q87" s="37"/>
      <c r="R87" s="37"/>
      <c r="AMK87" s="38"/>
    </row>
    <row r="88" spans="1:18 1025:1025" s="30" customFormat="1" ht="28.15" customHeight="1" x14ac:dyDescent="0.3">
      <c r="A88" s="39" t="s">
        <v>565</v>
      </c>
      <c r="B88" s="40" t="s">
        <v>558</v>
      </c>
      <c r="C88" s="40" t="s">
        <v>55</v>
      </c>
      <c r="D88" s="40" t="s">
        <v>56</v>
      </c>
      <c r="E88" s="40" t="s">
        <v>566</v>
      </c>
      <c r="F88" s="40" t="s">
        <v>567</v>
      </c>
      <c r="G88" s="44">
        <v>8422807.8100000005</v>
      </c>
      <c r="H88" s="44">
        <v>8422807.8100000005</v>
      </c>
      <c r="I88" s="44">
        <v>0</v>
      </c>
      <c r="J88" s="36" t="s">
        <v>86</v>
      </c>
      <c r="K88" s="36" t="s">
        <v>86</v>
      </c>
      <c r="L88" s="36" t="s">
        <v>87</v>
      </c>
      <c r="M88" s="36" t="s">
        <v>87</v>
      </c>
      <c r="N88" s="36" t="s">
        <v>88</v>
      </c>
      <c r="O88" s="36" t="s">
        <v>545</v>
      </c>
      <c r="P88" s="37"/>
      <c r="Q88" s="37"/>
      <c r="R88" s="37"/>
      <c r="AMK88" s="38"/>
    </row>
    <row r="89" spans="1:18 1025:1025" s="30" customFormat="1" ht="28.15" customHeight="1" x14ac:dyDescent="0.3">
      <c r="A89" s="39" t="s">
        <v>568</v>
      </c>
      <c r="B89" s="40" t="s">
        <v>558</v>
      </c>
      <c r="C89" s="40" t="s">
        <v>55</v>
      </c>
      <c r="D89" s="40" t="s">
        <v>56</v>
      </c>
      <c r="E89" s="40" t="s">
        <v>569</v>
      </c>
      <c r="F89" s="40" t="s">
        <v>570</v>
      </c>
      <c r="G89" s="44">
        <v>8150889.5999999996</v>
      </c>
      <c r="H89" s="44">
        <v>8150889.5999999996</v>
      </c>
      <c r="I89" s="44">
        <v>0</v>
      </c>
      <c r="J89" s="36" t="s">
        <v>86</v>
      </c>
      <c r="K89" s="36" t="s">
        <v>86</v>
      </c>
      <c r="L89" s="36" t="s">
        <v>87</v>
      </c>
      <c r="M89" s="36" t="s">
        <v>87</v>
      </c>
      <c r="N89" s="36" t="s">
        <v>88</v>
      </c>
      <c r="O89" s="36" t="s">
        <v>545</v>
      </c>
      <c r="P89" s="37"/>
      <c r="Q89" s="37"/>
      <c r="R89" s="37"/>
      <c r="AMK89" s="38"/>
    </row>
    <row r="90" spans="1:18 1025:1025" s="30" customFormat="1" ht="28.15" customHeight="1" x14ac:dyDescent="0.3">
      <c r="A90" s="39" t="s">
        <v>600</v>
      </c>
      <c r="B90" s="40" t="s">
        <v>148</v>
      </c>
      <c r="C90" s="40" t="s">
        <v>55</v>
      </c>
      <c r="D90" s="40" t="s">
        <v>117</v>
      </c>
      <c r="E90" s="81" t="s">
        <v>601</v>
      </c>
      <c r="F90" s="81" t="s">
        <v>602</v>
      </c>
      <c r="G90" s="44">
        <v>89500000</v>
      </c>
      <c r="H90" s="44">
        <v>9235418.7400000002</v>
      </c>
      <c r="I90" s="44">
        <v>80264581.260000005</v>
      </c>
      <c r="J90" s="36">
        <v>0</v>
      </c>
      <c r="K90" s="36">
        <v>0</v>
      </c>
      <c r="L90" s="36">
        <v>0</v>
      </c>
      <c r="M90" s="36">
        <v>0</v>
      </c>
      <c r="N90" s="36" t="s">
        <v>59</v>
      </c>
      <c r="O90" s="36" t="s">
        <v>545</v>
      </c>
      <c r="P90" s="37"/>
      <c r="Q90" s="37"/>
      <c r="R90" s="37"/>
      <c r="AMK90" s="38"/>
    </row>
    <row r="91" spans="1:18 1025:1025" s="30" customFormat="1" ht="28.15" customHeight="1" x14ac:dyDescent="0.3">
      <c r="A91" s="39" t="s">
        <v>607</v>
      </c>
      <c r="B91" s="40" t="s">
        <v>148</v>
      </c>
      <c r="C91" s="40" t="s">
        <v>55</v>
      </c>
      <c r="D91" s="40" t="s">
        <v>117</v>
      </c>
      <c r="E91" s="40" t="s">
        <v>608</v>
      </c>
      <c r="F91" s="40" t="s">
        <v>609</v>
      </c>
      <c r="G91" s="44">
        <v>9460000</v>
      </c>
      <c r="H91" s="44">
        <v>1051719.56</v>
      </c>
      <c r="I91" s="44">
        <v>8408280.4399999995</v>
      </c>
      <c r="J91" s="36">
        <v>0</v>
      </c>
      <c r="K91" s="36">
        <v>0</v>
      </c>
      <c r="L91" s="36">
        <v>0</v>
      </c>
      <c r="M91" s="36">
        <v>0</v>
      </c>
      <c r="N91" s="36" t="s">
        <v>59</v>
      </c>
      <c r="O91" s="36" t="s">
        <v>545</v>
      </c>
      <c r="P91" s="37"/>
      <c r="Q91" s="37"/>
      <c r="R91" s="37"/>
      <c r="AMK91" s="38"/>
    </row>
    <row r="92" spans="1:18 1025:1025" s="30" customFormat="1" ht="28.15" customHeight="1" x14ac:dyDescent="0.3">
      <c r="A92" s="39" t="s">
        <v>610</v>
      </c>
      <c r="B92" s="40" t="s">
        <v>148</v>
      </c>
      <c r="C92" s="40" t="s">
        <v>55</v>
      </c>
      <c r="D92" s="40" t="s">
        <v>117</v>
      </c>
      <c r="E92" s="40" t="s">
        <v>611</v>
      </c>
      <c r="F92" s="40" t="s">
        <v>612</v>
      </c>
      <c r="G92" s="44">
        <v>4500000</v>
      </c>
      <c r="H92" s="44">
        <v>2239400</v>
      </c>
      <c r="I92" s="44">
        <v>2260600</v>
      </c>
      <c r="J92" s="36">
        <v>0</v>
      </c>
      <c r="K92" s="36">
        <v>0</v>
      </c>
      <c r="L92" s="36">
        <v>0</v>
      </c>
      <c r="M92" s="36">
        <v>0</v>
      </c>
      <c r="N92" s="36" t="s">
        <v>146</v>
      </c>
      <c r="O92" s="36" t="s">
        <v>574</v>
      </c>
      <c r="P92" s="37"/>
      <c r="Q92" s="37"/>
      <c r="R92" s="37"/>
      <c r="AMK92" s="38"/>
    </row>
    <row r="93" spans="1:18 1025:1025" s="30" customFormat="1" ht="28.15" customHeight="1" x14ac:dyDescent="0.3">
      <c r="A93" s="39" t="s">
        <v>613</v>
      </c>
      <c r="B93" s="40" t="s">
        <v>148</v>
      </c>
      <c r="C93" s="40" t="s">
        <v>55</v>
      </c>
      <c r="D93" s="40" t="s">
        <v>117</v>
      </c>
      <c r="E93" s="40" t="s">
        <v>614</v>
      </c>
      <c r="F93" s="40" t="s">
        <v>615</v>
      </c>
      <c r="G93" s="44">
        <v>18166470.830000002</v>
      </c>
      <c r="H93" s="44">
        <v>903124.3</v>
      </c>
      <c r="I93" s="44">
        <v>17263346.530000001</v>
      </c>
      <c r="J93" s="36">
        <v>0</v>
      </c>
      <c r="K93" s="36">
        <v>0</v>
      </c>
      <c r="L93" s="36">
        <v>0</v>
      </c>
      <c r="M93" s="36">
        <v>0</v>
      </c>
      <c r="N93" s="36" t="s">
        <v>59</v>
      </c>
      <c r="O93" s="36" t="s">
        <v>574</v>
      </c>
      <c r="P93" s="37"/>
      <c r="Q93" s="37"/>
      <c r="R93" s="37"/>
      <c r="AMK93" s="38"/>
    </row>
    <row r="94" spans="1:18 1025:1025" s="30" customFormat="1" ht="28.15" customHeight="1" x14ac:dyDescent="0.3">
      <c r="A94" s="39" t="s">
        <v>616</v>
      </c>
      <c r="B94" s="40" t="s">
        <v>148</v>
      </c>
      <c r="C94" s="40" t="s">
        <v>55</v>
      </c>
      <c r="D94" s="40" t="s">
        <v>117</v>
      </c>
      <c r="E94" s="40" t="s">
        <v>617</v>
      </c>
      <c r="F94" s="40" t="s">
        <v>618</v>
      </c>
      <c r="G94" s="44">
        <v>7524000</v>
      </c>
      <c r="H94" s="44">
        <v>5335561.92</v>
      </c>
      <c r="I94" s="44">
        <v>2188438.08</v>
      </c>
      <c r="J94" s="36">
        <v>0</v>
      </c>
      <c r="K94" s="36">
        <v>0</v>
      </c>
      <c r="L94" s="36">
        <v>0</v>
      </c>
      <c r="M94" s="36">
        <v>0</v>
      </c>
      <c r="N94" s="36" t="s">
        <v>60</v>
      </c>
      <c r="O94" s="36" t="s">
        <v>545</v>
      </c>
      <c r="P94" s="37"/>
      <c r="Q94" s="37"/>
      <c r="R94" s="37"/>
      <c r="AMK94" s="38"/>
    </row>
    <row r="95" spans="1:18 1025:1025" s="30" customFormat="1" ht="28.15" customHeight="1" x14ac:dyDescent="0.3">
      <c r="A95" s="39" t="s">
        <v>626</v>
      </c>
      <c r="B95" s="40" t="s">
        <v>148</v>
      </c>
      <c r="C95" s="40" t="s">
        <v>55</v>
      </c>
      <c r="D95" s="40" t="s">
        <v>117</v>
      </c>
      <c r="E95" s="40" t="s">
        <v>627</v>
      </c>
      <c r="F95" s="40" t="s">
        <v>628</v>
      </c>
      <c r="G95" s="44">
        <v>45000000</v>
      </c>
      <c r="H95" s="44">
        <v>35426840</v>
      </c>
      <c r="I95" s="44">
        <v>9573160</v>
      </c>
      <c r="J95" s="36">
        <v>0</v>
      </c>
      <c r="K95" s="36">
        <v>0</v>
      </c>
      <c r="L95" s="36">
        <v>0</v>
      </c>
      <c r="M95" s="36">
        <v>0</v>
      </c>
      <c r="N95" s="36" t="s">
        <v>60</v>
      </c>
      <c r="O95" s="36" t="s">
        <v>574</v>
      </c>
      <c r="P95" s="37"/>
      <c r="Q95" s="37"/>
      <c r="R95" s="37"/>
      <c r="AMK95" s="38"/>
    </row>
    <row r="96" spans="1:18 1025:1025" s="30" customFormat="1" ht="28.15" customHeight="1" x14ac:dyDescent="0.3">
      <c r="A96" s="39" t="s">
        <v>629</v>
      </c>
      <c r="B96" s="40" t="s">
        <v>148</v>
      </c>
      <c r="C96" s="40" t="s">
        <v>55</v>
      </c>
      <c r="D96" s="40" t="s">
        <v>117</v>
      </c>
      <c r="E96" s="40" t="s">
        <v>630</v>
      </c>
      <c r="F96" s="40" t="s">
        <v>631</v>
      </c>
      <c r="G96" s="44">
        <v>52250000</v>
      </c>
      <c r="H96" s="44">
        <v>33950000</v>
      </c>
      <c r="I96" s="44">
        <v>18300000</v>
      </c>
      <c r="J96" s="36">
        <v>0</v>
      </c>
      <c r="K96" s="36">
        <v>0</v>
      </c>
      <c r="L96" s="36">
        <v>0</v>
      </c>
      <c r="M96" s="36">
        <v>0</v>
      </c>
      <c r="N96" s="36" t="s">
        <v>60</v>
      </c>
      <c r="O96" s="36" t="s">
        <v>545</v>
      </c>
      <c r="P96" s="37"/>
      <c r="Q96" s="37"/>
      <c r="R96" s="37"/>
      <c r="AMK96" s="38"/>
    </row>
    <row r="97" spans="1:18 1025:1025" s="30" customFormat="1" ht="28.15" customHeight="1" x14ac:dyDescent="0.3">
      <c r="A97" s="39" t="s">
        <v>632</v>
      </c>
      <c r="B97" s="40" t="s">
        <v>148</v>
      </c>
      <c r="C97" s="40" t="s">
        <v>55</v>
      </c>
      <c r="D97" s="40" t="s">
        <v>117</v>
      </c>
      <c r="E97" s="40" t="s">
        <v>633</v>
      </c>
      <c r="F97" s="40" t="s">
        <v>634</v>
      </c>
      <c r="G97" s="44">
        <v>7917690</v>
      </c>
      <c r="H97" s="44">
        <v>2917690</v>
      </c>
      <c r="I97" s="44">
        <v>5000000</v>
      </c>
      <c r="J97" s="36">
        <v>0</v>
      </c>
      <c r="K97" s="36">
        <v>0</v>
      </c>
      <c r="L97" s="36">
        <v>0</v>
      </c>
      <c r="M97" s="36">
        <v>0</v>
      </c>
      <c r="N97" s="36" t="s">
        <v>60</v>
      </c>
      <c r="O97" s="36" t="s">
        <v>574</v>
      </c>
      <c r="P97" s="37"/>
      <c r="Q97" s="37"/>
      <c r="R97" s="37"/>
      <c r="AMK97" s="38"/>
    </row>
    <row r="98" spans="1:18 1025:1025" s="30" customFormat="1" ht="28.15" customHeight="1" x14ac:dyDescent="0.3">
      <c r="A98" s="39" t="s">
        <v>635</v>
      </c>
      <c r="B98" s="40" t="s">
        <v>148</v>
      </c>
      <c r="C98" s="40" t="s">
        <v>55</v>
      </c>
      <c r="D98" s="40" t="s">
        <v>117</v>
      </c>
      <c r="E98" s="40" t="s">
        <v>636</v>
      </c>
      <c r="F98" s="40" t="s">
        <v>637</v>
      </c>
      <c r="G98" s="44">
        <v>8000000</v>
      </c>
      <c r="H98" s="44">
        <v>7190000</v>
      </c>
      <c r="I98" s="44">
        <v>810000</v>
      </c>
      <c r="J98" s="36">
        <v>0</v>
      </c>
      <c r="K98" s="36">
        <v>0</v>
      </c>
      <c r="L98" s="36">
        <v>0</v>
      </c>
      <c r="M98" s="36">
        <v>0</v>
      </c>
      <c r="N98" s="36" t="s">
        <v>146</v>
      </c>
      <c r="O98" s="36" t="s">
        <v>574</v>
      </c>
      <c r="P98" s="37"/>
      <c r="Q98" s="37"/>
      <c r="R98" s="37"/>
      <c r="AMK98" s="38"/>
    </row>
    <row r="99" spans="1:18 1025:1025" s="30" customFormat="1" ht="28.15" customHeight="1" x14ac:dyDescent="0.3">
      <c r="A99" s="39" t="s">
        <v>638</v>
      </c>
      <c r="B99" s="40" t="s">
        <v>148</v>
      </c>
      <c r="C99" s="40" t="s">
        <v>55</v>
      </c>
      <c r="D99" s="40" t="s">
        <v>117</v>
      </c>
      <c r="E99" s="40" t="s">
        <v>639</v>
      </c>
      <c r="F99" s="40" t="s">
        <v>640</v>
      </c>
      <c r="G99" s="44">
        <v>2367000</v>
      </c>
      <c r="H99" s="44">
        <v>567000</v>
      </c>
      <c r="I99" s="44">
        <v>1800000</v>
      </c>
      <c r="J99" s="36">
        <v>0</v>
      </c>
      <c r="K99" s="36">
        <v>0</v>
      </c>
      <c r="L99" s="36">
        <v>0</v>
      </c>
      <c r="M99" s="36">
        <v>0</v>
      </c>
      <c r="N99" s="36" t="s">
        <v>146</v>
      </c>
      <c r="O99" s="36" t="s">
        <v>574</v>
      </c>
      <c r="P99" s="37"/>
      <c r="Q99" s="37"/>
      <c r="R99" s="37"/>
      <c r="AMK99" s="38"/>
    </row>
    <row r="100" spans="1:18 1025:1025" s="30" customFormat="1" ht="28.15" customHeight="1" x14ac:dyDescent="0.3">
      <c r="A100" s="39" t="s">
        <v>641</v>
      </c>
      <c r="B100" s="40" t="s">
        <v>148</v>
      </c>
      <c r="C100" s="40" t="s">
        <v>55</v>
      </c>
      <c r="D100" s="40" t="s">
        <v>117</v>
      </c>
      <c r="E100" s="40" t="s">
        <v>642</v>
      </c>
      <c r="F100" s="40" t="s">
        <v>643</v>
      </c>
      <c r="G100" s="44">
        <v>30050300</v>
      </c>
      <c r="H100" s="44">
        <v>19550300</v>
      </c>
      <c r="I100" s="44">
        <v>10500000</v>
      </c>
      <c r="J100" s="36">
        <v>0</v>
      </c>
      <c r="K100" s="36">
        <v>0</v>
      </c>
      <c r="L100" s="36">
        <v>0</v>
      </c>
      <c r="M100" s="36">
        <v>0</v>
      </c>
      <c r="N100" s="36" t="s">
        <v>60</v>
      </c>
      <c r="O100" s="36" t="s">
        <v>545</v>
      </c>
      <c r="P100" s="37"/>
      <c r="Q100" s="37"/>
      <c r="R100" s="37"/>
      <c r="AMK100" s="38"/>
    </row>
    <row r="101" spans="1:18 1025:1025" s="30" customFormat="1" ht="28.15" customHeight="1" x14ac:dyDescent="0.3">
      <c r="A101" s="39" t="s">
        <v>644</v>
      </c>
      <c r="B101" s="40" t="s">
        <v>148</v>
      </c>
      <c r="C101" s="40" t="s">
        <v>55</v>
      </c>
      <c r="D101" s="40" t="s">
        <v>117</v>
      </c>
      <c r="E101" s="40" t="s">
        <v>645</v>
      </c>
      <c r="F101" s="40" t="s">
        <v>646</v>
      </c>
      <c r="G101" s="44">
        <v>105050000</v>
      </c>
      <c r="H101" s="44">
        <v>74050000</v>
      </c>
      <c r="I101" s="44">
        <v>31000000</v>
      </c>
      <c r="J101" s="36">
        <v>0</v>
      </c>
      <c r="K101" s="36">
        <v>0</v>
      </c>
      <c r="L101" s="36">
        <v>0</v>
      </c>
      <c r="M101" s="36">
        <v>0</v>
      </c>
      <c r="N101" s="36" t="s">
        <v>60</v>
      </c>
      <c r="O101" s="36" t="s">
        <v>545</v>
      </c>
      <c r="P101" s="37"/>
      <c r="Q101" s="37"/>
      <c r="R101" s="37"/>
      <c r="AMK101" s="38"/>
    </row>
    <row r="102" spans="1:18 1025:1025" s="30" customFormat="1" ht="28.15" customHeight="1" x14ac:dyDescent="0.3">
      <c r="A102" s="39" t="s">
        <v>647</v>
      </c>
      <c r="B102" s="40" t="s">
        <v>148</v>
      </c>
      <c r="C102" s="40" t="s">
        <v>55</v>
      </c>
      <c r="D102" s="40" t="s">
        <v>117</v>
      </c>
      <c r="E102" s="40" t="s">
        <v>648</v>
      </c>
      <c r="F102" s="40" t="s">
        <v>649</v>
      </c>
      <c r="G102" s="44">
        <v>21000000</v>
      </c>
      <c r="H102" s="44">
        <v>5400000</v>
      </c>
      <c r="I102" s="44">
        <v>15600000</v>
      </c>
      <c r="J102" s="36">
        <v>0</v>
      </c>
      <c r="K102" s="36">
        <v>0</v>
      </c>
      <c r="L102" s="36">
        <v>0</v>
      </c>
      <c r="M102" s="36">
        <v>0</v>
      </c>
      <c r="N102" s="36" t="s">
        <v>60</v>
      </c>
      <c r="O102" s="36" t="s">
        <v>574</v>
      </c>
      <c r="P102" s="37"/>
      <c r="Q102" s="37"/>
      <c r="R102" s="37"/>
      <c r="AMK102" s="38"/>
    </row>
    <row r="103" spans="1:18 1025:1025" s="30" customFormat="1" ht="28.15" customHeight="1" x14ac:dyDescent="0.3">
      <c r="A103" s="39" t="s">
        <v>650</v>
      </c>
      <c r="B103" s="40" t="s">
        <v>148</v>
      </c>
      <c r="C103" s="40" t="s">
        <v>55</v>
      </c>
      <c r="D103" s="40" t="s">
        <v>117</v>
      </c>
      <c r="E103" s="40" t="s">
        <v>651</v>
      </c>
      <c r="F103" s="40" t="s">
        <v>652</v>
      </c>
      <c r="G103" s="44">
        <v>6500000</v>
      </c>
      <c r="H103" s="44">
        <v>2445424.88</v>
      </c>
      <c r="I103" s="44">
        <v>4054575.12</v>
      </c>
      <c r="J103" s="36">
        <v>0</v>
      </c>
      <c r="K103" s="36">
        <v>0</v>
      </c>
      <c r="L103" s="36">
        <v>0</v>
      </c>
      <c r="M103" s="36">
        <v>0</v>
      </c>
      <c r="N103" s="36" t="s">
        <v>59</v>
      </c>
      <c r="O103" s="36" t="s">
        <v>574</v>
      </c>
      <c r="P103" s="37"/>
      <c r="Q103" s="37"/>
      <c r="R103" s="37"/>
      <c r="AMK103" s="38"/>
    </row>
    <row r="104" spans="1:18 1025:1025" s="30" customFormat="1" ht="28.15" customHeight="1" x14ac:dyDescent="0.3">
      <c r="A104" s="39" t="s">
        <v>667</v>
      </c>
      <c r="B104" s="40" t="s">
        <v>541</v>
      </c>
      <c r="C104" s="40" t="s">
        <v>55</v>
      </c>
      <c r="D104" s="40" t="s">
        <v>542</v>
      </c>
      <c r="E104" s="40" t="s">
        <v>668</v>
      </c>
      <c r="F104" s="40" t="s">
        <v>669</v>
      </c>
      <c r="G104" s="44">
        <v>34834498.549999997</v>
      </c>
      <c r="H104" s="44">
        <v>34834498.549999997</v>
      </c>
      <c r="I104" s="44">
        <v>0</v>
      </c>
      <c r="J104" s="36">
        <v>0</v>
      </c>
      <c r="K104" s="36">
        <v>0</v>
      </c>
      <c r="L104" s="36">
        <v>0</v>
      </c>
      <c r="M104" s="36">
        <v>0</v>
      </c>
      <c r="N104" s="36" t="s">
        <v>59</v>
      </c>
      <c r="O104" s="36" t="s">
        <v>545</v>
      </c>
      <c r="P104" s="37"/>
      <c r="Q104" s="37"/>
      <c r="R104" s="37"/>
      <c r="AMK104" s="38"/>
    </row>
    <row r="105" spans="1:18 1025:1025" s="30" customFormat="1" ht="28.15" customHeight="1" x14ac:dyDescent="0.3">
      <c r="A105" s="39" t="s">
        <v>745</v>
      </c>
      <c r="B105" s="40" t="s">
        <v>347</v>
      </c>
      <c r="C105" s="40" t="s">
        <v>55</v>
      </c>
      <c r="D105" s="40" t="s">
        <v>348</v>
      </c>
      <c r="E105" s="40" t="s">
        <v>746</v>
      </c>
      <c r="F105" s="40" t="s">
        <v>747</v>
      </c>
      <c r="G105" s="44">
        <v>18522000</v>
      </c>
      <c r="H105" s="44">
        <v>18522000</v>
      </c>
      <c r="I105" s="44">
        <v>0</v>
      </c>
      <c r="J105" s="36" t="s">
        <v>88</v>
      </c>
      <c r="K105" s="36" t="s">
        <v>88</v>
      </c>
      <c r="L105" s="36" t="s">
        <v>51</v>
      </c>
      <c r="M105" s="36" t="s">
        <v>51</v>
      </c>
      <c r="N105" s="36" t="s">
        <v>59</v>
      </c>
      <c r="O105" s="36" t="s">
        <v>574</v>
      </c>
      <c r="P105" s="37"/>
      <c r="Q105" s="37"/>
      <c r="R105" s="37"/>
      <c r="AMK105" s="38"/>
    </row>
    <row r="106" spans="1:18 1025:1025" s="30" customFormat="1" ht="28.15" customHeight="1" x14ac:dyDescent="0.3">
      <c r="A106" s="39" t="s">
        <v>748</v>
      </c>
      <c r="B106" s="40" t="s">
        <v>749</v>
      </c>
      <c r="C106" s="40" t="s">
        <v>55</v>
      </c>
      <c r="D106" s="40" t="s">
        <v>56</v>
      </c>
      <c r="E106" s="40" t="s">
        <v>750</v>
      </c>
      <c r="F106" s="40" t="s">
        <v>751</v>
      </c>
      <c r="G106" s="44">
        <v>1439000</v>
      </c>
      <c r="H106" s="44">
        <v>1439000</v>
      </c>
      <c r="I106" s="44">
        <v>0</v>
      </c>
      <c r="J106" s="36">
        <v>0</v>
      </c>
      <c r="K106" s="36">
        <v>0</v>
      </c>
      <c r="L106" s="36" t="s">
        <v>88</v>
      </c>
      <c r="M106" s="36" t="s">
        <v>51</v>
      </c>
      <c r="N106" s="36" t="s">
        <v>60</v>
      </c>
      <c r="O106" s="36" t="s">
        <v>545</v>
      </c>
      <c r="P106" s="37"/>
      <c r="Q106" s="37"/>
      <c r="R106" s="37"/>
      <c r="AMK106" s="38"/>
    </row>
    <row r="107" spans="1:18 1025:1025" s="30" customFormat="1" ht="28.15" customHeight="1" x14ac:dyDescent="0.3">
      <c r="A107" s="39" t="s">
        <v>752</v>
      </c>
      <c r="B107" s="40" t="s">
        <v>753</v>
      </c>
      <c r="C107" s="40" t="s">
        <v>55</v>
      </c>
      <c r="D107" s="40" t="s">
        <v>56</v>
      </c>
      <c r="E107" s="40" t="s">
        <v>754</v>
      </c>
      <c r="F107" s="40" t="s">
        <v>755</v>
      </c>
      <c r="G107" s="44">
        <v>1200000</v>
      </c>
      <c r="H107" s="44">
        <v>1200000</v>
      </c>
      <c r="I107" s="44">
        <v>0</v>
      </c>
      <c r="J107" s="36">
        <v>0</v>
      </c>
      <c r="K107" s="36">
        <v>0</v>
      </c>
      <c r="L107" s="36" t="s">
        <v>51</v>
      </c>
      <c r="M107" s="36" t="s">
        <v>51</v>
      </c>
      <c r="N107" s="36" t="s">
        <v>59</v>
      </c>
      <c r="O107" s="36" t="s">
        <v>545</v>
      </c>
      <c r="P107" s="37"/>
      <c r="Q107" s="37"/>
      <c r="R107" s="37"/>
      <c r="AMK107" s="38"/>
    </row>
    <row r="108" spans="1:18 1025:1025" s="30" customFormat="1" ht="28.15" customHeight="1" x14ac:dyDescent="0.3">
      <c r="A108" s="39" t="s">
        <v>756</v>
      </c>
      <c r="B108" s="40" t="s">
        <v>364</v>
      </c>
      <c r="C108" s="40" t="s">
        <v>55</v>
      </c>
      <c r="D108" s="40" t="s">
        <v>56</v>
      </c>
      <c r="E108" s="40" t="s">
        <v>757</v>
      </c>
      <c r="F108" s="40" t="s">
        <v>758</v>
      </c>
      <c r="G108" s="44">
        <v>5440000</v>
      </c>
      <c r="H108" s="44">
        <v>5440000</v>
      </c>
      <c r="I108" s="44">
        <v>0</v>
      </c>
      <c r="J108" s="36">
        <v>0</v>
      </c>
      <c r="K108" s="36">
        <v>0</v>
      </c>
      <c r="L108" s="36" t="s">
        <v>51</v>
      </c>
      <c r="M108" s="36" t="s">
        <v>51</v>
      </c>
      <c r="N108" s="36" t="s">
        <v>59</v>
      </c>
      <c r="O108" s="36" t="s">
        <v>574</v>
      </c>
      <c r="P108" s="37"/>
      <c r="Q108" s="37"/>
      <c r="R108" s="37"/>
      <c r="AMK108" s="38"/>
    </row>
    <row r="109" spans="1:18 1025:1025" s="30" customFormat="1" ht="28.15" customHeight="1" x14ac:dyDescent="0.3">
      <c r="A109" s="39" t="s">
        <v>759</v>
      </c>
      <c r="B109" s="40" t="s">
        <v>364</v>
      </c>
      <c r="C109" s="40" t="s">
        <v>55</v>
      </c>
      <c r="D109" s="40" t="s">
        <v>56</v>
      </c>
      <c r="E109" s="40" t="s">
        <v>760</v>
      </c>
      <c r="F109" s="40" t="s">
        <v>761</v>
      </c>
      <c r="G109" s="44">
        <v>4500000</v>
      </c>
      <c r="H109" s="44">
        <v>4500000</v>
      </c>
      <c r="I109" s="44">
        <v>0</v>
      </c>
      <c r="J109" s="36">
        <v>0</v>
      </c>
      <c r="K109" s="36">
        <v>0</v>
      </c>
      <c r="L109" s="36" t="s">
        <v>51</v>
      </c>
      <c r="M109" s="36" t="s">
        <v>51</v>
      </c>
      <c r="N109" s="36" t="s">
        <v>60</v>
      </c>
      <c r="O109" s="36" t="s">
        <v>574</v>
      </c>
      <c r="P109" s="37"/>
      <c r="Q109" s="37"/>
      <c r="R109" s="37"/>
      <c r="AMK109" s="38"/>
    </row>
    <row r="110" spans="1:18 1025:1025" s="30" customFormat="1" ht="28.15" customHeight="1" x14ac:dyDescent="0.3">
      <c r="A110" s="39" t="s">
        <v>762</v>
      </c>
      <c r="B110" s="40" t="s">
        <v>364</v>
      </c>
      <c r="C110" s="40" t="s">
        <v>55</v>
      </c>
      <c r="D110" s="40" t="s">
        <v>56</v>
      </c>
      <c r="E110" s="40" t="s">
        <v>763</v>
      </c>
      <c r="F110" s="40" t="s">
        <v>764</v>
      </c>
      <c r="G110" s="44">
        <v>8186700</v>
      </c>
      <c r="H110" s="44">
        <v>8186700</v>
      </c>
      <c r="I110" s="44">
        <v>0</v>
      </c>
      <c r="J110" s="36">
        <v>0</v>
      </c>
      <c r="K110" s="36">
        <v>0</v>
      </c>
      <c r="L110" s="36" t="s">
        <v>51</v>
      </c>
      <c r="M110" s="36" t="s">
        <v>51</v>
      </c>
      <c r="N110" s="36" t="s">
        <v>60</v>
      </c>
      <c r="O110" s="36" t="s">
        <v>574</v>
      </c>
      <c r="P110" s="37"/>
      <c r="Q110" s="37"/>
      <c r="R110" s="37"/>
      <c r="AMK110" s="38"/>
    </row>
    <row r="111" spans="1:18 1025:1025" s="30" customFormat="1" ht="28.15" customHeight="1" x14ac:dyDescent="0.3">
      <c r="A111" s="39" t="s">
        <v>765</v>
      </c>
      <c r="B111" s="40" t="s">
        <v>364</v>
      </c>
      <c r="C111" s="40" t="s">
        <v>55</v>
      </c>
      <c r="D111" s="40" t="s">
        <v>56</v>
      </c>
      <c r="E111" s="40" t="s">
        <v>766</v>
      </c>
      <c r="F111" s="40" t="s">
        <v>767</v>
      </c>
      <c r="G111" s="44">
        <v>39141315.700000003</v>
      </c>
      <c r="H111" s="44">
        <v>39141315.700000003</v>
      </c>
      <c r="I111" s="44">
        <v>0</v>
      </c>
      <c r="J111" s="36">
        <v>0</v>
      </c>
      <c r="K111" s="36">
        <v>0</v>
      </c>
      <c r="L111" s="36" t="s">
        <v>51</v>
      </c>
      <c r="M111" s="36" t="s">
        <v>59</v>
      </c>
      <c r="N111" s="36" t="s">
        <v>60</v>
      </c>
      <c r="O111" s="36" t="s">
        <v>545</v>
      </c>
      <c r="P111" s="37"/>
      <c r="Q111" s="37"/>
      <c r="R111" s="37"/>
      <c r="AMK111" s="38"/>
    </row>
    <row r="112" spans="1:18 1025:1025" s="30" customFormat="1" ht="28.15" customHeight="1" x14ac:dyDescent="0.3">
      <c r="A112" s="39" t="s">
        <v>768</v>
      </c>
      <c r="B112" s="40" t="s">
        <v>364</v>
      </c>
      <c r="C112" s="40" t="s">
        <v>55</v>
      </c>
      <c r="D112" s="40" t="s">
        <v>56</v>
      </c>
      <c r="E112" s="40" t="s">
        <v>769</v>
      </c>
      <c r="F112" s="40" t="s">
        <v>770</v>
      </c>
      <c r="G112" s="44">
        <v>6830000</v>
      </c>
      <c r="H112" s="44">
        <v>6830000</v>
      </c>
      <c r="I112" s="44">
        <v>0</v>
      </c>
      <c r="J112" s="36">
        <v>0</v>
      </c>
      <c r="K112" s="36">
        <v>0</v>
      </c>
      <c r="L112" s="36" t="s">
        <v>51</v>
      </c>
      <c r="M112" s="36" t="s">
        <v>51</v>
      </c>
      <c r="N112" s="36" t="s">
        <v>60</v>
      </c>
      <c r="O112" s="36" t="s">
        <v>574</v>
      </c>
      <c r="P112" s="37"/>
      <c r="Q112" s="37"/>
      <c r="R112" s="37"/>
      <c r="AMK112" s="38"/>
    </row>
    <row r="113" spans="1:18 1025:1025" s="30" customFormat="1" ht="28.15" customHeight="1" x14ac:dyDescent="0.3">
      <c r="A113" s="39" t="s">
        <v>771</v>
      </c>
      <c r="B113" s="40" t="s">
        <v>364</v>
      </c>
      <c r="C113" s="40" t="s">
        <v>55</v>
      </c>
      <c r="D113" s="40" t="s">
        <v>56</v>
      </c>
      <c r="E113" s="40" t="s">
        <v>772</v>
      </c>
      <c r="F113" s="40" t="s">
        <v>773</v>
      </c>
      <c r="G113" s="44">
        <v>37470000</v>
      </c>
      <c r="H113" s="44">
        <v>37470000</v>
      </c>
      <c r="I113" s="44">
        <v>0</v>
      </c>
      <c r="J113" s="36">
        <v>0</v>
      </c>
      <c r="K113" s="36">
        <v>0</v>
      </c>
      <c r="L113" s="36" t="s">
        <v>51</v>
      </c>
      <c r="M113" s="36" t="s">
        <v>59</v>
      </c>
      <c r="N113" s="36" t="s">
        <v>60</v>
      </c>
      <c r="O113" s="36" t="s">
        <v>545</v>
      </c>
      <c r="P113" s="37"/>
      <c r="Q113" s="37"/>
      <c r="R113" s="37"/>
      <c r="AMK113" s="38"/>
    </row>
    <row r="114" spans="1:18 1025:1025" s="30" customFormat="1" ht="28.15" customHeight="1" x14ac:dyDescent="0.3">
      <c r="A114" s="39" t="s">
        <v>774</v>
      </c>
      <c r="B114" s="40" t="s">
        <v>370</v>
      </c>
      <c r="C114" s="40" t="s">
        <v>55</v>
      </c>
      <c r="D114" s="40" t="s">
        <v>56</v>
      </c>
      <c r="E114" s="40" t="s">
        <v>775</v>
      </c>
      <c r="F114" s="40" t="s">
        <v>776</v>
      </c>
      <c r="G114" s="44">
        <v>7296539.5</v>
      </c>
      <c r="H114" s="44">
        <v>7296539.5</v>
      </c>
      <c r="I114" s="44">
        <v>0</v>
      </c>
      <c r="J114" s="36">
        <v>0</v>
      </c>
      <c r="K114" s="36">
        <v>0</v>
      </c>
      <c r="L114" s="36" t="s">
        <v>51</v>
      </c>
      <c r="M114" s="36" t="s">
        <v>59</v>
      </c>
      <c r="N114" s="36" t="s">
        <v>60</v>
      </c>
      <c r="O114" s="36" t="s">
        <v>545</v>
      </c>
      <c r="P114" s="37"/>
      <c r="Q114" s="37"/>
      <c r="R114" s="37"/>
      <c r="AMK114" s="38"/>
    </row>
    <row r="115" spans="1:18 1025:1025" s="30" customFormat="1" ht="28.15" customHeight="1" x14ac:dyDescent="0.3">
      <c r="A115" s="39" t="s">
        <v>787</v>
      </c>
      <c r="B115" s="40" t="s">
        <v>788</v>
      </c>
      <c r="C115" s="40" t="s">
        <v>55</v>
      </c>
      <c r="D115" s="40" t="s">
        <v>56</v>
      </c>
      <c r="E115" s="40" t="s">
        <v>789</v>
      </c>
      <c r="F115" s="40" t="s">
        <v>790</v>
      </c>
      <c r="G115" s="44">
        <v>1250000</v>
      </c>
      <c r="H115" s="44">
        <v>1250000</v>
      </c>
      <c r="I115" s="44">
        <v>0</v>
      </c>
      <c r="J115" s="36" t="s">
        <v>88</v>
      </c>
      <c r="K115" s="36" t="s">
        <v>88</v>
      </c>
      <c r="L115" s="36" t="s">
        <v>51</v>
      </c>
      <c r="M115" s="36" t="s">
        <v>60</v>
      </c>
      <c r="N115" s="36" t="s">
        <v>146</v>
      </c>
      <c r="O115" s="36" t="s">
        <v>574</v>
      </c>
      <c r="P115" s="37"/>
      <c r="Q115" s="37"/>
      <c r="R115" s="37"/>
      <c r="AMK115" s="38"/>
    </row>
    <row r="116" spans="1:18 1025:1025" s="30" customFormat="1" ht="28.15" customHeight="1" x14ac:dyDescent="0.3">
      <c r="A116" s="39" t="s">
        <v>791</v>
      </c>
      <c r="B116" s="40" t="s">
        <v>788</v>
      </c>
      <c r="C116" s="40" t="s">
        <v>55</v>
      </c>
      <c r="D116" s="40" t="s">
        <v>56</v>
      </c>
      <c r="E116" s="40" t="s">
        <v>792</v>
      </c>
      <c r="F116" s="40" t="s">
        <v>793</v>
      </c>
      <c r="G116" s="44">
        <v>4300000</v>
      </c>
      <c r="H116" s="44">
        <v>4300000</v>
      </c>
      <c r="I116" s="44">
        <v>0</v>
      </c>
      <c r="J116" s="36" t="s">
        <v>88</v>
      </c>
      <c r="K116" s="36" t="s">
        <v>88</v>
      </c>
      <c r="L116" s="36" t="s">
        <v>51</v>
      </c>
      <c r="M116" s="36" t="s">
        <v>59</v>
      </c>
      <c r="N116" s="36" t="s">
        <v>60</v>
      </c>
      <c r="O116" s="36" t="s">
        <v>545</v>
      </c>
      <c r="P116" s="37"/>
      <c r="Q116" s="37"/>
      <c r="R116" s="37"/>
      <c r="AMK116" s="38"/>
    </row>
    <row r="117" spans="1:18 1025:1025" s="30" customFormat="1" ht="28.15" customHeight="1" x14ac:dyDescent="0.3">
      <c r="A117" s="39" t="s">
        <v>794</v>
      </c>
      <c r="B117" s="40" t="s">
        <v>788</v>
      </c>
      <c r="C117" s="40" t="s">
        <v>55</v>
      </c>
      <c r="D117" s="40" t="s">
        <v>56</v>
      </c>
      <c r="E117" s="40" t="s">
        <v>795</v>
      </c>
      <c r="F117" s="40" t="s">
        <v>796</v>
      </c>
      <c r="G117" s="44">
        <v>1004290</v>
      </c>
      <c r="H117" s="44">
        <v>1004290</v>
      </c>
      <c r="I117" s="44">
        <v>0</v>
      </c>
      <c r="J117" s="36" t="s">
        <v>88</v>
      </c>
      <c r="K117" s="36" t="s">
        <v>88</v>
      </c>
      <c r="L117" s="36" t="s">
        <v>51</v>
      </c>
      <c r="M117" s="36" t="s">
        <v>159</v>
      </c>
      <c r="N117" s="36" t="s">
        <v>574</v>
      </c>
      <c r="O117" s="36" t="s">
        <v>545</v>
      </c>
      <c r="P117" s="37"/>
      <c r="Q117" s="37"/>
      <c r="R117" s="37"/>
      <c r="AMK117" s="38"/>
    </row>
    <row r="118" spans="1:18 1025:1025" s="30" customFormat="1" ht="28.15" customHeight="1" x14ac:dyDescent="0.3">
      <c r="A118" s="39" t="s">
        <v>797</v>
      </c>
      <c r="B118" s="40" t="s">
        <v>46</v>
      </c>
      <c r="C118" s="40" t="s">
        <v>55</v>
      </c>
      <c r="D118" s="40" t="s">
        <v>56</v>
      </c>
      <c r="E118" s="40" t="s">
        <v>798</v>
      </c>
      <c r="F118" s="40" t="s">
        <v>799</v>
      </c>
      <c r="G118" s="44">
        <v>965340</v>
      </c>
      <c r="H118" s="44">
        <v>965340</v>
      </c>
      <c r="I118" s="44">
        <v>0</v>
      </c>
      <c r="J118" s="36" t="s">
        <v>88</v>
      </c>
      <c r="K118" s="36" t="s">
        <v>88</v>
      </c>
      <c r="L118" s="36" t="s">
        <v>51</v>
      </c>
      <c r="M118" s="36" t="s">
        <v>146</v>
      </c>
      <c r="N118" s="36" t="s">
        <v>159</v>
      </c>
      <c r="O118" s="36" t="s">
        <v>545</v>
      </c>
      <c r="P118" s="37"/>
      <c r="Q118" s="37"/>
      <c r="R118" s="37"/>
      <c r="AMK118" s="38"/>
    </row>
    <row r="119" spans="1:18 1025:1025" s="30" customFormat="1" ht="28.15" customHeight="1" x14ac:dyDescent="0.3">
      <c r="A119" s="39" t="s">
        <v>800</v>
      </c>
      <c r="B119" s="40" t="s">
        <v>46</v>
      </c>
      <c r="C119" s="40" t="s">
        <v>55</v>
      </c>
      <c r="D119" s="40" t="s">
        <v>56</v>
      </c>
      <c r="E119" s="40" t="s">
        <v>801</v>
      </c>
      <c r="F119" s="40" t="s">
        <v>802</v>
      </c>
      <c r="G119" s="44">
        <v>952124.17</v>
      </c>
      <c r="H119" s="44">
        <v>952124.17</v>
      </c>
      <c r="I119" s="44">
        <v>0</v>
      </c>
      <c r="J119" s="36" t="s">
        <v>88</v>
      </c>
      <c r="K119" s="36" t="s">
        <v>88</v>
      </c>
      <c r="L119" s="36" t="s">
        <v>51</v>
      </c>
      <c r="M119" s="36" t="s">
        <v>146</v>
      </c>
      <c r="N119" s="36" t="s">
        <v>159</v>
      </c>
      <c r="O119" s="36" t="s">
        <v>545</v>
      </c>
      <c r="P119" s="37"/>
      <c r="Q119" s="37"/>
      <c r="R119" s="37"/>
      <c r="AMK119" s="38"/>
    </row>
    <row r="120" spans="1:18 1025:1025" s="30" customFormat="1" ht="28.15" customHeight="1" x14ac:dyDescent="0.3">
      <c r="A120" s="39" t="s">
        <v>803</v>
      </c>
      <c r="B120" s="40" t="s">
        <v>46</v>
      </c>
      <c r="C120" s="40" t="s">
        <v>55</v>
      </c>
      <c r="D120" s="40" t="s">
        <v>56</v>
      </c>
      <c r="E120" s="40" t="s">
        <v>804</v>
      </c>
      <c r="F120" s="40" t="s">
        <v>805</v>
      </c>
      <c r="G120" s="44">
        <v>1512914.72</v>
      </c>
      <c r="H120" s="44">
        <v>1512914.72</v>
      </c>
      <c r="I120" s="44">
        <v>0</v>
      </c>
      <c r="J120" s="36" t="s">
        <v>88</v>
      </c>
      <c r="K120" s="36" t="s">
        <v>88</v>
      </c>
      <c r="L120" s="36" t="s">
        <v>51</v>
      </c>
      <c r="M120" s="36" t="s">
        <v>146</v>
      </c>
      <c r="N120" s="36" t="s">
        <v>159</v>
      </c>
      <c r="O120" s="36" t="s">
        <v>574</v>
      </c>
      <c r="P120" s="37"/>
      <c r="Q120" s="37"/>
      <c r="R120" s="37"/>
      <c r="AMK120" s="38"/>
    </row>
    <row r="121" spans="1:18 1025:1025" s="30" customFormat="1" ht="28.15" customHeight="1" x14ac:dyDescent="0.3">
      <c r="A121" s="39" t="s">
        <v>806</v>
      </c>
      <c r="B121" s="40" t="s">
        <v>46</v>
      </c>
      <c r="C121" s="40" t="s">
        <v>55</v>
      </c>
      <c r="D121" s="40" t="s">
        <v>56</v>
      </c>
      <c r="E121" s="40" t="s">
        <v>807</v>
      </c>
      <c r="F121" s="40" t="s">
        <v>808</v>
      </c>
      <c r="G121" s="44">
        <v>1750000</v>
      </c>
      <c r="H121" s="44">
        <v>1555493.69</v>
      </c>
      <c r="I121" s="44">
        <v>194506.31</v>
      </c>
      <c r="J121" s="36" t="s">
        <v>88</v>
      </c>
      <c r="K121" s="36" t="s">
        <v>88</v>
      </c>
      <c r="L121" s="36" t="s">
        <v>51</v>
      </c>
      <c r="M121" s="36" t="s">
        <v>60</v>
      </c>
      <c r="N121" s="36" t="s">
        <v>146</v>
      </c>
      <c r="O121" s="36" t="s">
        <v>545</v>
      </c>
      <c r="P121" s="37"/>
      <c r="Q121" s="37"/>
      <c r="R121" s="37"/>
      <c r="AMK121" s="38"/>
    </row>
    <row r="122" spans="1:18 1025:1025" s="30" customFormat="1" ht="28.15" customHeight="1" x14ac:dyDescent="0.3">
      <c r="A122" s="39" t="s">
        <v>809</v>
      </c>
      <c r="B122" s="40" t="s">
        <v>46</v>
      </c>
      <c r="C122" s="40" t="s">
        <v>55</v>
      </c>
      <c r="D122" s="40" t="s">
        <v>56</v>
      </c>
      <c r="E122" s="40" t="s">
        <v>810</v>
      </c>
      <c r="F122" s="40" t="s">
        <v>811</v>
      </c>
      <c r="G122" s="44">
        <v>2500000</v>
      </c>
      <c r="H122" s="44">
        <v>2500000</v>
      </c>
      <c r="I122" s="44">
        <v>0</v>
      </c>
      <c r="J122" s="36" t="s">
        <v>88</v>
      </c>
      <c r="K122" s="36" t="s">
        <v>88</v>
      </c>
      <c r="L122" s="36" t="s">
        <v>51</v>
      </c>
      <c r="M122" s="36" t="s">
        <v>60</v>
      </c>
      <c r="N122" s="36" t="s">
        <v>146</v>
      </c>
      <c r="O122" s="36" t="s">
        <v>574</v>
      </c>
      <c r="P122" s="37"/>
      <c r="Q122" s="37"/>
      <c r="R122" s="37"/>
      <c r="AMK122" s="38"/>
    </row>
    <row r="123" spans="1:18 1025:1025" s="30" customFormat="1" ht="28.15" customHeight="1" x14ac:dyDescent="0.3">
      <c r="A123" s="39" t="s">
        <v>812</v>
      </c>
      <c r="B123" s="40" t="s">
        <v>46</v>
      </c>
      <c r="C123" s="40" t="s">
        <v>55</v>
      </c>
      <c r="D123" s="40" t="s">
        <v>56</v>
      </c>
      <c r="E123" s="40" t="s">
        <v>813</v>
      </c>
      <c r="F123" s="40" t="s">
        <v>814</v>
      </c>
      <c r="G123" s="44">
        <v>3050000</v>
      </c>
      <c r="H123" s="44">
        <v>3050000</v>
      </c>
      <c r="I123" s="44">
        <v>0</v>
      </c>
      <c r="J123" s="36" t="s">
        <v>88</v>
      </c>
      <c r="K123" s="36" t="s">
        <v>88</v>
      </c>
      <c r="L123" s="36" t="s">
        <v>51</v>
      </c>
      <c r="M123" s="36" t="s">
        <v>60</v>
      </c>
      <c r="N123" s="36" t="s">
        <v>146</v>
      </c>
      <c r="O123" s="36" t="s">
        <v>545</v>
      </c>
      <c r="P123" s="37"/>
      <c r="Q123" s="37"/>
      <c r="R123" s="37"/>
      <c r="AMK123" s="38"/>
    </row>
    <row r="124" spans="1:18 1025:1025" s="30" customFormat="1" ht="28.15" customHeight="1" x14ac:dyDescent="0.3">
      <c r="A124" s="39" t="s">
        <v>815</v>
      </c>
      <c r="B124" s="40" t="s">
        <v>46</v>
      </c>
      <c r="C124" s="40" t="s">
        <v>55</v>
      </c>
      <c r="D124" s="40" t="s">
        <v>56</v>
      </c>
      <c r="E124" s="40" t="s">
        <v>816</v>
      </c>
      <c r="F124" s="40" t="s">
        <v>817</v>
      </c>
      <c r="G124" s="44">
        <v>640150</v>
      </c>
      <c r="H124" s="44">
        <v>640150</v>
      </c>
      <c r="I124" s="44">
        <v>0</v>
      </c>
      <c r="J124" s="36" t="s">
        <v>88</v>
      </c>
      <c r="K124" s="36" t="s">
        <v>88</v>
      </c>
      <c r="L124" s="36" t="s">
        <v>51</v>
      </c>
      <c r="M124" s="36" t="s">
        <v>159</v>
      </c>
      <c r="N124" s="36" t="s">
        <v>574</v>
      </c>
      <c r="O124" s="36" t="s">
        <v>574</v>
      </c>
      <c r="P124" s="37"/>
      <c r="Q124" s="37"/>
      <c r="R124" s="37"/>
      <c r="AMK124" s="38"/>
    </row>
    <row r="125" spans="1:18 1025:1025" s="30" customFormat="1" ht="28.15" customHeight="1" x14ac:dyDescent="0.3">
      <c r="A125" s="39" t="s">
        <v>818</v>
      </c>
      <c r="B125" s="40" t="s">
        <v>46</v>
      </c>
      <c r="C125" s="40" t="s">
        <v>55</v>
      </c>
      <c r="D125" s="40" t="s">
        <v>56</v>
      </c>
      <c r="E125" s="40" t="s">
        <v>819</v>
      </c>
      <c r="F125" s="40" t="s">
        <v>820</v>
      </c>
      <c r="G125" s="44">
        <v>940000</v>
      </c>
      <c r="H125" s="44">
        <v>940000</v>
      </c>
      <c r="I125" s="44">
        <v>0</v>
      </c>
      <c r="J125" s="36" t="s">
        <v>88</v>
      </c>
      <c r="K125" s="36" t="s">
        <v>88</v>
      </c>
      <c r="L125" s="36" t="s">
        <v>51</v>
      </c>
      <c r="M125" s="36" t="s">
        <v>159</v>
      </c>
      <c r="N125" s="36" t="s">
        <v>574</v>
      </c>
      <c r="O125" s="36" t="s">
        <v>545</v>
      </c>
      <c r="P125" s="37"/>
      <c r="Q125" s="37"/>
      <c r="R125" s="37"/>
      <c r="AMK125" s="38"/>
    </row>
    <row r="126" spans="1:18 1025:1025" s="30" customFormat="1" ht="28.15" customHeight="1" x14ac:dyDescent="0.3">
      <c r="A126" s="39" t="s">
        <v>821</v>
      </c>
      <c r="B126" s="40" t="s">
        <v>136</v>
      </c>
      <c r="C126" s="40" t="s">
        <v>55</v>
      </c>
      <c r="D126" s="40" t="s">
        <v>56</v>
      </c>
      <c r="E126" s="40" t="s">
        <v>822</v>
      </c>
      <c r="F126" s="40" t="s">
        <v>823</v>
      </c>
      <c r="G126" s="44">
        <v>1200000</v>
      </c>
      <c r="H126" s="44">
        <v>1200000</v>
      </c>
      <c r="I126" s="44">
        <v>0</v>
      </c>
      <c r="J126" s="36" t="s">
        <v>88</v>
      </c>
      <c r="K126" s="36" t="s">
        <v>88</v>
      </c>
      <c r="L126" s="36" t="s">
        <v>51</v>
      </c>
      <c r="M126" s="36" t="s">
        <v>146</v>
      </c>
      <c r="N126" s="36" t="s">
        <v>159</v>
      </c>
      <c r="O126" s="36" t="s">
        <v>545</v>
      </c>
      <c r="P126" s="37"/>
      <c r="Q126" s="37"/>
      <c r="R126" s="37"/>
      <c r="AMK126" s="38"/>
    </row>
    <row r="127" spans="1:18 1025:1025" s="30" customFormat="1" ht="28.15" customHeight="1" x14ac:dyDescent="0.3">
      <c r="A127" s="39" t="s">
        <v>824</v>
      </c>
      <c r="B127" s="40" t="s">
        <v>136</v>
      </c>
      <c r="C127" s="40" t="s">
        <v>55</v>
      </c>
      <c r="D127" s="40" t="s">
        <v>56</v>
      </c>
      <c r="E127" s="40" t="s">
        <v>825</v>
      </c>
      <c r="F127" s="40" t="s">
        <v>826</v>
      </c>
      <c r="G127" s="44">
        <v>2465130.86</v>
      </c>
      <c r="H127" s="44">
        <v>2465130.86</v>
      </c>
      <c r="I127" s="44">
        <v>0</v>
      </c>
      <c r="J127" s="36" t="s">
        <v>88</v>
      </c>
      <c r="K127" s="36" t="s">
        <v>88</v>
      </c>
      <c r="L127" s="36" t="s">
        <v>51</v>
      </c>
      <c r="M127" s="36" t="s">
        <v>59</v>
      </c>
      <c r="N127" s="36" t="s">
        <v>60</v>
      </c>
      <c r="O127" s="36" t="s">
        <v>545</v>
      </c>
      <c r="P127" s="37"/>
      <c r="Q127" s="37"/>
      <c r="R127" s="37"/>
      <c r="AMK127" s="38"/>
    </row>
    <row r="128" spans="1:18 1025:1025" s="30" customFormat="1" ht="28.15" customHeight="1" x14ac:dyDescent="0.3">
      <c r="A128" s="39" t="s">
        <v>827</v>
      </c>
      <c r="B128" s="40" t="s">
        <v>136</v>
      </c>
      <c r="C128" s="40" t="s">
        <v>55</v>
      </c>
      <c r="D128" s="40" t="s">
        <v>56</v>
      </c>
      <c r="E128" s="40" t="s">
        <v>828</v>
      </c>
      <c r="F128" s="40" t="s">
        <v>829</v>
      </c>
      <c r="G128" s="44">
        <v>4500000</v>
      </c>
      <c r="H128" s="44">
        <v>4500000</v>
      </c>
      <c r="I128" s="44">
        <v>0</v>
      </c>
      <c r="J128" s="36" t="s">
        <v>88</v>
      </c>
      <c r="K128" s="36" t="s">
        <v>88</v>
      </c>
      <c r="L128" s="36" t="s">
        <v>51</v>
      </c>
      <c r="M128" s="36" t="s">
        <v>146</v>
      </c>
      <c r="N128" s="36" t="s">
        <v>159</v>
      </c>
      <c r="O128" s="36" t="s">
        <v>545</v>
      </c>
      <c r="P128" s="37"/>
      <c r="Q128" s="37"/>
      <c r="R128" s="37"/>
      <c r="AMK128" s="38"/>
    </row>
    <row r="129" spans="1:18 1025:1025" s="30" customFormat="1" ht="28.15" customHeight="1" x14ac:dyDescent="0.3">
      <c r="A129" s="39" t="s">
        <v>830</v>
      </c>
      <c r="B129" s="40" t="s">
        <v>136</v>
      </c>
      <c r="C129" s="40" t="s">
        <v>55</v>
      </c>
      <c r="D129" s="40" t="s">
        <v>56</v>
      </c>
      <c r="E129" s="40" t="s">
        <v>831</v>
      </c>
      <c r="F129" s="40" t="s">
        <v>832</v>
      </c>
      <c r="G129" s="44">
        <v>3335000</v>
      </c>
      <c r="H129" s="44">
        <v>3335000</v>
      </c>
      <c r="I129" s="44">
        <v>0</v>
      </c>
      <c r="J129" s="36" t="s">
        <v>88</v>
      </c>
      <c r="K129" s="36" t="s">
        <v>88</v>
      </c>
      <c r="L129" s="36" t="s">
        <v>88</v>
      </c>
      <c r="M129" s="36" t="s">
        <v>51</v>
      </c>
      <c r="N129" s="36" t="s">
        <v>59</v>
      </c>
      <c r="O129" s="36" t="s">
        <v>574</v>
      </c>
      <c r="P129" s="37"/>
      <c r="Q129" s="37"/>
      <c r="R129" s="37"/>
      <c r="AMK129" s="38"/>
    </row>
    <row r="130" spans="1:18 1025:1025" s="30" customFormat="1" ht="28.15" customHeight="1" x14ac:dyDescent="0.3">
      <c r="A130" s="39" t="s">
        <v>833</v>
      </c>
      <c r="B130" s="40" t="s">
        <v>136</v>
      </c>
      <c r="C130" s="40" t="s">
        <v>55</v>
      </c>
      <c r="D130" s="40" t="s">
        <v>56</v>
      </c>
      <c r="E130" s="40" t="s">
        <v>834</v>
      </c>
      <c r="F130" s="40" t="s">
        <v>835</v>
      </c>
      <c r="G130" s="44">
        <v>1321889.95</v>
      </c>
      <c r="H130" s="44">
        <v>1239183.43</v>
      </c>
      <c r="I130" s="44">
        <v>82706.52</v>
      </c>
      <c r="J130" s="36" t="s">
        <v>88</v>
      </c>
      <c r="K130" s="36" t="s">
        <v>88</v>
      </c>
      <c r="L130" s="36" t="s">
        <v>88</v>
      </c>
      <c r="M130" s="36" t="s">
        <v>51</v>
      </c>
      <c r="N130" s="36" t="s">
        <v>59</v>
      </c>
      <c r="O130" s="36" t="s">
        <v>545</v>
      </c>
      <c r="P130" s="37"/>
      <c r="Q130" s="37"/>
      <c r="R130" s="37"/>
      <c r="AMK130" s="38"/>
    </row>
    <row r="131" spans="1:18 1025:1025" s="30" customFormat="1" ht="28.15" customHeight="1" x14ac:dyDescent="0.3">
      <c r="A131" s="39" t="s">
        <v>836</v>
      </c>
      <c r="B131" s="40" t="s">
        <v>136</v>
      </c>
      <c r="C131" s="40" t="s">
        <v>55</v>
      </c>
      <c r="D131" s="40" t="s">
        <v>56</v>
      </c>
      <c r="E131" s="40" t="s">
        <v>837</v>
      </c>
      <c r="F131" s="40" t="s">
        <v>838</v>
      </c>
      <c r="G131" s="44">
        <v>197040</v>
      </c>
      <c r="H131" s="44">
        <v>197040</v>
      </c>
      <c r="I131" s="44">
        <v>0</v>
      </c>
      <c r="J131" s="36" t="s">
        <v>88</v>
      </c>
      <c r="K131" s="36" t="s">
        <v>88</v>
      </c>
      <c r="L131" s="36" t="s">
        <v>51</v>
      </c>
      <c r="M131" s="36" t="s">
        <v>146</v>
      </c>
      <c r="N131" s="36" t="s">
        <v>159</v>
      </c>
      <c r="O131" s="36" t="s">
        <v>574</v>
      </c>
      <c r="P131" s="37"/>
      <c r="Q131" s="37"/>
      <c r="R131" s="37"/>
      <c r="AMK131" s="38"/>
    </row>
    <row r="132" spans="1:18 1025:1025" s="30" customFormat="1" ht="28.15" customHeight="1" x14ac:dyDescent="0.3">
      <c r="A132" s="39" t="s">
        <v>839</v>
      </c>
      <c r="B132" s="40" t="s">
        <v>136</v>
      </c>
      <c r="C132" s="40" t="s">
        <v>55</v>
      </c>
      <c r="D132" s="40" t="s">
        <v>56</v>
      </c>
      <c r="E132" s="40" t="s">
        <v>840</v>
      </c>
      <c r="F132" s="40" t="s">
        <v>841</v>
      </c>
      <c r="G132" s="44">
        <v>2404614.3200000003</v>
      </c>
      <c r="H132" s="44">
        <v>2167722.4700000002</v>
      </c>
      <c r="I132" s="44">
        <v>236891.85</v>
      </c>
      <c r="J132" s="36" t="s">
        <v>88</v>
      </c>
      <c r="K132" s="36" t="s">
        <v>88</v>
      </c>
      <c r="L132" s="36" t="s">
        <v>51</v>
      </c>
      <c r="M132" s="36" t="s">
        <v>59</v>
      </c>
      <c r="N132" s="36" t="s">
        <v>60</v>
      </c>
      <c r="O132" s="36" t="s">
        <v>574</v>
      </c>
      <c r="P132" s="37"/>
      <c r="Q132" s="37"/>
      <c r="R132" s="37"/>
      <c r="AMK132" s="38"/>
    </row>
    <row r="133" spans="1:18 1025:1025" s="30" customFormat="1" ht="28.15" customHeight="1" x14ac:dyDescent="0.3">
      <c r="A133" s="39" t="s">
        <v>842</v>
      </c>
      <c r="B133" s="40" t="s">
        <v>136</v>
      </c>
      <c r="C133" s="40" t="s">
        <v>55</v>
      </c>
      <c r="D133" s="40" t="s">
        <v>56</v>
      </c>
      <c r="E133" s="40" t="s">
        <v>843</v>
      </c>
      <c r="F133" s="40" t="s">
        <v>844</v>
      </c>
      <c r="G133" s="44">
        <v>3132000</v>
      </c>
      <c r="H133" s="44">
        <v>3132000</v>
      </c>
      <c r="I133" s="44">
        <v>0</v>
      </c>
      <c r="J133" s="36" t="s">
        <v>88</v>
      </c>
      <c r="K133" s="36" t="s">
        <v>88</v>
      </c>
      <c r="L133" s="36" t="s">
        <v>88</v>
      </c>
      <c r="M133" s="36" t="s">
        <v>51</v>
      </c>
      <c r="N133" s="36" t="s">
        <v>59</v>
      </c>
      <c r="O133" s="36" t="s">
        <v>574</v>
      </c>
      <c r="P133" s="37"/>
      <c r="Q133" s="37"/>
      <c r="R133" s="37"/>
      <c r="AMK133" s="38"/>
    </row>
    <row r="134" spans="1:18 1025:1025" s="30" customFormat="1" ht="28.15" customHeight="1" x14ac:dyDescent="0.3">
      <c r="A134" s="39" t="s">
        <v>845</v>
      </c>
      <c r="B134" s="40" t="s">
        <v>136</v>
      </c>
      <c r="C134" s="40" t="s">
        <v>55</v>
      </c>
      <c r="D134" s="40" t="s">
        <v>56</v>
      </c>
      <c r="E134" s="40" t="s">
        <v>846</v>
      </c>
      <c r="F134" s="40" t="s">
        <v>847</v>
      </c>
      <c r="G134" s="44">
        <v>5000000</v>
      </c>
      <c r="H134" s="44">
        <v>5000000</v>
      </c>
      <c r="I134" s="44">
        <v>0</v>
      </c>
      <c r="J134" s="36" t="s">
        <v>88</v>
      </c>
      <c r="K134" s="36" t="s">
        <v>88</v>
      </c>
      <c r="L134" s="36" t="s">
        <v>51</v>
      </c>
      <c r="M134" s="36" t="s">
        <v>60</v>
      </c>
      <c r="N134" s="36" t="s">
        <v>146</v>
      </c>
      <c r="O134" s="36" t="s">
        <v>545</v>
      </c>
      <c r="P134" s="37"/>
      <c r="Q134" s="37"/>
      <c r="R134" s="37"/>
      <c r="AMK134" s="38"/>
    </row>
    <row r="135" spans="1:18 1025:1025" s="30" customFormat="1" ht="28.15" customHeight="1" x14ac:dyDescent="0.3">
      <c r="A135" s="39" t="s">
        <v>848</v>
      </c>
      <c r="B135" s="40" t="s">
        <v>136</v>
      </c>
      <c r="C135" s="40" t="s">
        <v>55</v>
      </c>
      <c r="D135" s="40" t="s">
        <v>56</v>
      </c>
      <c r="E135" s="40" t="s">
        <v>849</v>
      </c>
      <c r="F135" s="40" t="s">
        <v>850</v>
      </c>
      <c r="G135" s="44">
        <v>3300000</v>
      </c>
      <c r="H135" s="44">
        <v>3196282.34</v>
      </c>
      <c r="I135" s="44">
        <v>103717.66</v>
      </c>
      <c r="J135" s="36" t="s">
        <v>88</v>
      </c>
      <c r="K135" s="36" t="s">
        <v>88</v>
      </c>
      <c r="L135" s="36" t="s">
        <v>51</v>
      </c>
      <c r="M135" s="36" t="s">
        <v>59</v>
      </c>
      <c r="N135" s="36" t="s">
        <v>60</v>
      </c>
      <c r="O135" s="36" t="s">
        <v>545</v>
      </c>
      <c r="P135" s="37"/>
      <c r="Q135" s="37"/>
      <c r="R135" s="37"/>
      <c r="AMK135" s="38"/>
    </row>
    <row r="136" spans="1:18 1025:1025" s="30" customFormat="1" ht="28.15" customHeight="1" x14ac:dyDescent="0.3">
      <c r="A136" s="39" t="s">
        <v>851</v>
      </c>
      <c r="B136" s="40" t="s">
        <v>136</v>
      </c>
      <c r="C136" s="40" t="s">
        <v>55</v>
      </c>
      <c r="D136" s="40" t="s">
        <v>56</v>
      </c>
      <c r="E136" s="40" t="s">
        <v>852</v>
      </c>
      <c r="F136" s="40" t="s">
        <v>853</v>
      </c>
      <c r="G136" s="44">
        <v>8490000</v>
      </c>
      <c r="H136" s="44">
        <v>8081204.29</v>
      </c>
      <c r="I136" s="44">
        <v>408795.71</v>
      </c>
      <c r="J136" s="36" t="s">
        <v>88</v>
      </c>
      <c r="K136" s="36" t="s">
        <v>88</v>
      </c>
      <c r="L136" s="36" t="s">
        <v>88</v>
      </c>
      <c r="M136" s="36" t="s">
        <v>51</v>
      </c>
      <c r="N136" s="36" t="s">
        <v>59</v>
      </c>
      <c r="O136" s="36" t="s">
        <v>545</v>
      </c>
      <c r="P136" s="37"/>
      <c r="Q136" s="37"/>
      <c r="R136" s="37"/>
      <c r="AMK136" s="38"/>
    </row>
    <row r="137" spans="1:18 1025:1025" s="30" customFormat="1" ht="28.15" customHeight="1" x14ac:dyDescent="0.3">
      <c r="A137" s="39" t="s">
        <v>854</v>
      </c>
      <c r="B137" s="40" t="s">
        <v>136</v>
      </c>
      <c r="C137" s="40" t="s">
        <v>55</v>
      </c>
      <c r="D137" s="40" t="s">
        <v>56</v>
      </c>
      <c r="E137" s="40" t="s">
        <v>855</v>
      </c>
      <c r="F137" s="40" t="s">
        <v>856</v>
      </c>
      <c r="G137" s="44">
        <v>2240000</v>
      </c>
      <c r="H137" s="44">
        <v>2127842.0299999998</v>
      </c>
      <c r="I137" s="44">
        <v>112157.97</v>
      </c>
      <c r="J137" s="36" t="s">
        <v>88</v>
      </c>
      <c r="K137" s="36" t="s">
        <v>88</v>
      </c>
      <c r="L137" s="36" t="s">
        <v>51</v>
      </c>
      <c r="M137" s="36" t="s">
        <v>59</v>
      </c>
      <c r="N137" s="36" t="s">
        <v>60</v>
      </c>
      <c r="O137" s="36" t="s">
        <v>574</v>
      </c>
      <c r="P137" s="37"/>
      <c r="Q137" s="37"/>
      <c r="R137" s="37"/>
      <c r="AMK137" s="38"/>
    </row>
    <row r="138" spans="1:18 1025:1025" s="30" customFormat="1" ht="28.15" customHeight="1" x14ac:dyDescent="0.3">
      <c r="A138" s="39" t="s">
        <v>857</v>
      </c>
      <c r="B138" s="40" t="s">
        <v>136</v>
      </c>
      <c r="C138" s="40" t="s">
        <v>55</v>
      </c>
      <c r="D138" s="40" t="s">
        <v>56</v>
      </c>
      <c r="E138" s="40" t="s">
        <v>858</v>
      </c>
      <c r="F138" s="40" t="s">
        <v>859</v>
      </c>
      <c r="G138" s="44">
        <v>1900000</v>
      </c>
      <c r="H138" s="44">
        <v>1898723.98</v>
      </c>
      <c r="I138" s="44">
        <v>1276.02</v>
      </c>
      <c r="J138" s="36" t="s">
        <v>88</v>
      </c>
      <c r="K138" s="36" t="s">
        <v>88</v>
      </c>
      <c r="L138" s="36" t="s">
        <v>51</v>
      </c>
      <c r="M138" s="36" t="s">
        <v>60</v>
      </c>
      <c r="N138" s="36" t="s">
        <v>146</v>
      </c>
      <c r="O138" s="36" t="s">
        <v>574</v>
      </c>
      <c r="P138" s="37"/>
      <c r="Q138" s="37"/>
      <c r="R138" s="37"/>
      <c r="AMK138" s="38"/>
    </row>
    <row r="139" spans="1:18 1025:1025" s="30" customFormat="1" ht="28.15" customHeight="1" x14ac:dyDescent="0.3">
      <c r="A139" s="39" t="s">
        <v>860</v>
      </c>
      <c r="B139" s="40" t="s">
        <v>136</v>
      </c>
      <c r="C139" s="40" t="s">
        <v>55</v>
      </c>
      <c r="D139" s="40" t="s">
        <v>56</v>
      </c>
      <c r="E139" s="40" t="s">
        <v>861</v>
      </c>
      <c r="F139" s="40" t="s">
        <v>862</v>
      </c>
      <c r="G139" s="44">
        <v>2181498</v>
      </c>
      <c r="H139" s="44">
        <v>2181498</v>
      </c>
      <c r="I139" s="44">
        <v>0</v>
      </c>
      <c r="J139" s="36" t="s">
        <v>88</v>
      </c>
      <c r="K139" s="36" t="s">
        <v>88</v>
      </c>
      <c r="L139" s="36" t="s">
        <v>51</v>
      </c>
      <c r="M139" s="36" t="s">
        <v>60</v>
      </c>
      <c r="N139" s="36" t="s">
        <v>146</v>
      </c>
      <c r="O139" s="36" t="s">
        <v>545</v>
      </c>
      <c r="P139" s="37"/>
      <c r="Q139" s="37"/>
      <c r="R139" s="37"/>
      <c r="AMK139" s="38"/>
    </row>
    <row r="140" spans="1:18 1025:1025" s="30" customFormat="1" ht="28.15" customHeight="1" x14ac:dyDescent="0.3">
      <c r="A140" s="39" t="s">
        <v>863</v>
      </c>
      <c r="B140" s="40" t="s">
        <v>136</v>
      </c>
      <c r="C140" s="40" t="s">
        <v>55</v>
      </c>
      <c r="D140" s="40" t="s">
        <v>56</v>
      </c>
      <c r="E140" s="40" t="s">
        <v>864</v>
      </c>
      <c r="F140" s="40" t="s">
        <v>865</v>
      </c>
      <c r="G140" s="44">
        <v>1200000</v>
      </c>
      <c r="H140" s="44">
        <v>1200000</v>
      </c>
      <c r="I140" s="44">
        <v>0</v>
      </c>
      <c r="J140" s="36" t="s">
        <v>88</v>
      </c>
      <c r="K140" s="36" t="s">
        <v>88</v>
      </c>
      <c r="L140" s="36" t="s">
        <v>51</v>
      </c>
      <c r="M140" s="36" t="s">
        <v>146</v>
      </c>
      <c r="N140" s="36" t="s">
        <v>159</v>
      </c>
      <c r="O140" s="36" t="s">
        <v>545</v>
      </c>
      <c r="P140" s="37"/>
      <c r="Q140" s="37"/>
      <c r="R140" s="37"/>
      <c r="AMK140" s="38"/>
    </row>
    <row r="141" spans="1:18 1025:1025" s="30" customFormat="1" ht="28.15" customHeight="1" x14ac:dyDescent="0.3">
      <c r="A141" s="39" t="s">
        <v>866</v>
      </c>
      <c r="B141" s="40" t="s">
        <v>136</v>
      </c>
      <c r="C141" s="40" t="s">
        <v>55</v>
      </c>
      <c r="D141" s="40" t="s">
        <v>56</v>
      </c>
      <c r="E141" s="40" t="s">
        <v>867</v>
      </c>
      <c r="F141" s="40" t="s">
        <v>868</v>
      </c>
      <c r="G141" s="44">
        <v>2019216</v>
      </c>
      <c r="H141" s="44">
        <v>2019216</v>
      </c>
      <c r="I141" s="44">
        <v>0</v>
      </c>
      <c r="J141" s="36" t="s">
        <v>88</v>
      </c>
      <c r="K141" s="36" t="s">
        <v>88</v>
      </c>
      <c r="L141" s="36" t="s">
        <v>51</v>
      </c>
      <c r="M141" s="36" t="s">
        <v>60</v>
      </c>
      <c r="N141" s="36" t="s">
        <v>146</v>
      </c>
      <c r="O141" s="36" t="s">
        <v>545</v>
      </c>
      <c r="P141" s="37"/>
      <c r="Q141" s="37"/>
      <c r="R141" s="37"/>
      <c r="AMK141" s="38"/>
    </row>
    <row r="142" spans="1:18 1025:1025" s="30" customFormat="1" ht="28.15" customHeight="1" x14ac:dyDescent="0.3">
      <c r="A142" s="39" t="s">
        <v>869</v>
      </c>
      <c r="B142" s="40" t="s">
        <v>136</v>
      </c>
      <c r="C142" s="40" t="s">
        <v>55</v>
      </c>
      <c r="D142" s="40" t="s">
        <v>56</v>
      </c>
      <c r="E142" s="40" t="s">
        <v>870</v>
      </c>
      <c r="F142" s="40" t="s">
        <v>871</v>
      </c>
      <c r="G142" s="44">
        <v>3200000</v>
      </c>
      <c r="H142" s="44">
        <v>3200000</v>
      </c>
      <c r="I142" s="44">
        <v>0</v>
      </c>
      <c r="J142" s="36" t="s">
        <v>88</v>
      </c>
      <c r="K142" s="36" t="s">
        <v>88</v>
      </c>
      <c r="L142" s="36" t="s">
        <v>88</v>
      </c>
      <c r="M142" s="36" t="s">
        <v>51</v>
      </c>
      <c r="N142" s="36" t="s">
        <v>59</v>
      </c>
      <c r="O142" s="36" t="s">
        <v>574</v>
      </c>
      <c r="P142" s="37"/>
      <c r="Q142" s="37"/>
      <c r="R142" s="37"/>
      <c r="AMK142" s="38"/>
    </row>
    <row r="143" spans="1:18 1025:1025" s="30" customFormat="1" ht="67.900000000000006" customHeight="1" x14ac:dyDescent="0.3">
      <c r="A143" s="39" t="s">
        <v>872</v>
      </c>
      <c r="B143" s="40" t="s">
        <v>452</v>
      </c>
      <c r="C143" s="40" t="s">
        <v>55</v>
      </c>
      <c r="D143" s="40" t="s">
        <v>56</v>
      </c>
      <c r="E143" s="40" t="s">
        <v>873</v>
      </c>
      <c r="F143" s="40" t="s">
        <v>874</v>
      </c>
      <c r="G143" s="44">
        <v>2400000</v>
      </c>
      <c r="H143" s="44">
        <v>2251212.1</v>
      </c>
      <c r="I143" s="44">
        <v>148787.9</v>
      </c>
      <c r="J143" s="36" t="s">
        <v>88</v>
      </c>
      <c r="K143" s="36" t="s">
        <v>88</v>
      </c>
      <c r="L143" s="36" t="s">
        <v>51</v>
      </c>
      <c r="M143" s="36" t="s">
        <v>59</v>
      </c>
      <c r="N143" s="36" t="s">
        <v>60</v>
      </c>
      <c r="O143" s="36" t="s">
        <v>574</v>
      </c>
      <c r="P143" s="37"/>
      <c r="Q143" s="37"/>
      <c r="R143" s="37"/>
      <c r="AMK143" s="38"/>
    </row>
    <row r="144" spans="1:18 1025:1025" s="30" customFormat="1" ht="67.900000000000006" customHeight="1" x14ac:dyDescent="0.3">
      <c r="A144" s="39" t="s">
        <v>875</v>
      </c>
      <c r="B144" s="40" t="s">
        <v>452</v>
      </c>
      <c r="C144" s="40" t="s">
        <v>55</v>
      </c>
      <c r="D144" s="40" t="s">
        <v>56</v>
      </c>
      <c r="E144" s="40" t="s">
        <v>876</v>
      </c>
      <c r="F144" s="40" t="s">
        <v>877</v>
      </c>
      <c r="G144" s="44">
        <v>1030000</v>
      </c>
      <c r="H144" s="44">
        <v>895301.93</v>
      </c>
      <c r="I144" s="44">
        <v>134698.07</v>
      </c>
      <c r="J144" s="36" t="s">
        <v>88</v>
      </c>
      <c r="K144" s="36" t="s">
        <v>88</v>
      </c>
      <c r="L144" s="36" t="s">
        <v>88</v>
      </c>
      <c r="M144" s="36" t="s">
        <v>59</v>
      </c>
      <c r="N144" s="36" t="s">
        <v>60</v>
      </c>
      <c r="O144" s="36" t="s">
        <v>545</v>
      </c>
      <c r="P144" s="37"/>
      <c r="Q144" s="37"/>
      <c r="R144" s="37"/>
      <c r="AMK144" s="38"/>
    </row>
    <row r="145" spans="1:18 1025:1025" s="30" customFormat="1" ht="28.15" customHeight="1" x14ac:dyDescent="0.3">
      <c r="A145" s="39" t="s">
        <v>878</v>
      </c>
      <c r="B145" s="40" t="s">
        <v>136</v>
      </c>
      <c r="C145" s="40" t="s">
        <v>55</v>
      </c>
      <c r="D145" s="40" t="s">
        <v>56</v>
      </c>
      <c r="E145" s="40" t="s">
        <v>879</v>
      </c>
      <c r="F145" s="40" t="s">
        <v>880</v>
      </c>
      <c r="G145" s="44">
        <v>4438000</v>
      </c>
      <c r="H145" s="44">
        <v>4191523.29</v>
      </c>
      <c r="I145" s="44">
        <v>246476.71</v>
      </c>
      <c r="J145" s="36" t="s">
        <v>88</v>
      </c>
      <c r="K145" s="36" t="s">
        <v>88</v>
      </c>
      <c r="L145" s="36" t="s">
        <v>88</v>
      </c>
      <c r="M145" s="36" t="s">
        <v>59</v>
      </c>
      <c r="N145" s="36" t="s">
        <v>60</v>
      </c>
      <c r="O145" s="36" t="s">
        <v>545</v>
      </c>
      <c r="P145" s="37"/>
      <c r="Q145" s="37"/>
      <c r="R145" s="37"/>
      <c r="AMK145" s="38"/>
    </row>
    <row r="146" spans="1:18 1025:1025" s="30" customFormat="1" ht="28.15" customHeight="1" x14ac:dyDescent="0.3">
      <c r="A146" s="39" t="s">
        <v>881</v>
      </c>
      <c r="B146" s="40" t="s">
        <v>452</v>
      </c>
      <c r="C146" s="40" t="s">
        <v>55</v>
      </c>
      <c r="D146" s="40" t="s">
        <v>56</v>
      </c>
      <c r="E146" s="40" t="s">
        <v>882</v>
      </c>
      <c r="F146" s="40" t="s">
        <v>883</v>
      </c>
      <c r="G146" s="44">
        <v>4400000</v>
      </c>
      <c r="H146" s="44">
        <v>4394800</v>
      </c>
      <c r="I146" s="44">
        <v>5200</v>
      </c>
      <c r="J146" s="36" t="s">
        <v>88</v>
      </c>
      <c r="K146" s="36" t="s">
        <v>88</v>
      </c>
      <c r="L146" s="36" t="s">
        <v>88</v>
      </c>
      <c r="M146" s="36" t="s">
        <v>59</v>
      </c>
      <c r="N146" s="36" t="s">
        <v>60</v>
      </c>
      <c r="O146" s="36" t="s">
        <v>545</v>
      </c>
      <c r="P146" s="37"/>
      <c r="Q146" s="37"/>
      <c r="R146" s="37"/>
      <c r="AMK146" s="38"/>
    </row>
    <row r="147" spans="1:18 1025:1025" s="30" customFormat="1" ht="28.15" customHeight="1" x14ac:dyDescent="0.3">
      <c r="A147" s="39" t="s">
        <v>884</v>
      </c>
      <c r="B147" s="40" t="s">
        <v>452</v>
      </c>
      <c r="C147" s="40" t="s">
        <v>55</v>
      </c>
      <c r="D147" s="40" t="s">
        <v>56</v>
      </c>
      <c r="E147" s="40" t="s">
        <v>885</v>
      </c>
      <c r="F147" s="40" t="s">
        <v>886</v>
      </c>
      <c r="G147" s="44">
        <v>1800000</v>
      </c>
      <c r="H147" s="44">
        <v>1800000</v>
      </c>
      <c r="I147" s="44">
        <v>0</v>
      </c>
      <c r="J147" s="36" t="s">
        <v>88</v>
      </c>
      <c r="K147" s="36" t="s">
        <v>88</v>
      </c>
      <c r="L147" s="36" t="s">
        <v>88</v>
      </c>
      <c r="M147" s="36" t="s">
        <v>60</v>
      </c>
      <c r="N147" s="36" t="s">
        <v>146</v>
      </c>
      <c r="O147" s="36" t="s">
        <v>545</v>
      </c>
      <c r="P147" s="37"/>
      <c r="Q147" s="37"/>
      <c r="R147" s="37"/>
      <c r="AMK147" s="38"/>
    </row>
    <row r="148" spans="1:18 1025:1025" s="30" customFormat="1" ht="28.15" customHeight="1" x14ac:dyDescent="0.3">
      <c r="A148" s="39" t="s">
        <v>887</v>
      </c>
      <c r="B148" s="40" t="s">
        <v>136</v>
      </c>
      <c r="C148" s="40" t="s">
        <v>55</v>
      </c>
      <c r="D148" s="40" t="s">
        <v>56</v>
      </c>
      <c r="E148" s="40" t="s">
        <v>888</v>
      </c>
      <c r="F148" s="40" t="s">
        <v>886</v>
      </c>
      <c r="G148" s="44">
        <v>1100000</v>
      </c>
      <c r="H148" s="44">
        <v>1100000</v>
      </c>
      <c r="I148" s="44">
        <v>0</v>
      </c>
      <c r="J148" s="36" t="s">
        <v>88</v>
      </c>
      <c r="K148" s="36" t="s">
        <v>88</v>
      </c>
      <c r="L148" s="36" t="s">
        <v>88</v>
      </c>
      <c r="M148" s="36" t="s">
        <v>60</v>
      </c>
      <c r="N148" s="36" t="s">
        <v>146</v>
      </c>
      <c r="O148" s="36" t="s">
        <v>545</v>
      </c>
      <c r="P148" s="37"/>
      <c r="Q148" s="37"/>
      <c r="R148" s="37"/>
      <c r="AMK148" s="38"/>
    </row>
    <row r="149" spans="1:18 1025:1025" s="30" customFormat="1" ht="28.15" customHeight="1" x14ac:dyDescent="0.3">
      <c r="A149" s="39" t="s">
        <v>889</v>
      </c>
      <c r="B149" s="40" t="s">
        <v>452</v>
      </c>
      <c r="C149" s="40" t="s">
        <v>55</v>
      </c>
      <c r="D149" s="40" t="s">
        <v>56</v>
      </c>
      <c r="E149" s="40" t="s">
        <v>890</v>
      </c>
      <c r="F149" s="40" t="s">
        <v>886</v>
      </c>
      <c r="G149" s="44">
        <v>2000000</v>
      </c>
      <c r="H149" s="44">
        <v>2000000</v>
      </c>
      <c r="I149" s="44">
        <v>0</v>
      </c>
      <c r="J149" s="36" t="s">
        <v>88</v>
      </c>
      <c r="K149" s="36" t="s">
        <v>88</v>
      </c>
      <c r="L149" s="36" t="s">
        <v>88</v>
      </c>
      <c r="M149" s="36" t="s">
        <v>59</v>
      </c>
      <c r="N149" s="36" t="s">
        <v>60</v>
      </c>
      <c r="O149" s="36" t="s">
        <v>574</v>
      </c>
      <c r="P149" s="37"/>
      <c r="Q149" s="37"/>
      <c r="R149" s="37"/>
      <c r="AMK149" s="38"/>
    </row>
    <row r="150" spans="1:18 1025:1025" s="30" customFormat="1" ht="28.15" customHeight="1" x14ac:dyDescent="0.3">
      <c r="A150" s="39" t="s">
        <v>891</v>
      </c>
      <c r="B150" s="40" t="s">
        <v>452</v>
      </c>
      <c r="C150" s="40" t="s">
        <v>55</v>
      </c>
      <c r="D150" s="40" t="s">
        <v>56</v>
      </c>
      <c r="E150" s="40" t="s">
        <v>892</v>
      </c>
      <c r="F150" s="40" t="s">
        <v>893</v>
      </c>
      <c r="G150" s="44">
        <v>4324800</v>
      </c>
      <c r="H150" s="44">
        <v>4324800</v>
      </c>
      <c r="I150" s="44">
        <v>0</v>
      </c>
      <c r="J150" s="36" t="s">
        <v>88</v>
      </c>
      <c r="K150" s="36" t="s">
        <v>88</v>
      </c>
      <c r="L150" s="36" t="s">
        <v>88</v>
      </c>
      <c r="M150" s="36" t="s">
        <v>51</v>
      </c>
      <c r="N150" s="36" t="s">
        <v>59</v>
      </c>
      <c r="O150" s="36" t="s">
        <v>574</v>
      </c>
      <c r="P150" s="37"/>
      <c r="Q150" s="37"/>
      <c r="R150" s="37"/>
      <c r="AMK150" s="38"/>
    </row>
    <row r="151" spans="1:18 1025:1025" s="30" customFormat="1" ht="28.15" customHeight="1" x14ac:dyDescent="0.3">
      <c r="A151" s="39" t="s">
        <v>894</v>
      </c>
      <c r="B151" s="40" t="s">
        <v>452</v>
      </c>
      <c r="C151" s="40" t="s">
        <v>55</v>
      </c>
      <c r="D151" s="40" t="s">
        <v>56</v>
      </c>
      <c r="E151" s="40" t="s">
        <v>895</v>
      </c>
      <c r="F151" s="40" t="s">
        <v>896</v>
      </c>
      <c r="G151" s="44">
        <v>5998320</v>
      </c>
      <c r="H151" s="44">
        <v>5998320</v>
      </c>
      <c r="I151" s="44">
        <v>0</v>
      </c>
      <c r="J151" s="36" t="s">
        <v>88</v>
      </c>
      <c r="K151" s="36" t="s">
        <v>88</v>
      </c>
      <c r="L151" s="36" t="s">
        <v>88</v>
      </c>
      <c r="M151" s="36" t="s">
        <v>51</v>
      </c>
      <c r="N151" s="36" t="s">
        <v>59</v>
      </c>
      <c r="O151" s="36" t="s">
        <v>545</v>
      </c>
      <c r="P151" s="37"/>
      <c r="Q151" s="37"/>
      <c r="R151" s="37"/>
      <c r="AMK151" s="38"/>
    </row>
    <row r="152" spans="1:18 1025:1025" s="30" customFormat="1" ht="28.15" customHeight="1" x14ac:dyDescent="0.3">
      <c r="A152" s="39" t="s">
        <v>897</v>
      </c>
      <c r="B152" s="40" t="s">
        <v>136</v>
      </c>
      <c r="C152" s="40" t="s">
        <v>55</v>
      </c>
      <c r="D152" s="40" t="s">
        <v>56</v>
      </c>
      <c r="E152" s="40" t="s">
        <v>898</v>
      </c>
      <c r="F152" s="40" t="s">
        <v>899</v>
      </c>
      <c r="G152" s="44">
        <v>6918056.0999999996</v>
      </c>
      <c r="H152" s="44">
        <v>6918056.0999999996</v>
      </c>
      <c r="I152" s="44">
        <v>0</v>
      </c>
      <c r="J152" s="36" t="s">
        <v>88</v>
      </c>
      <c r="K152" s="36" t="s">
        <v>88</v>
      </c>
      <c r="L152" s="36" t="s">
        <v>88</v>
      </c>
      <c r="M152" s="36" t="s">
        <v>51</v>
      </c>
      <c r="N152" s="36" t="s">
        <v>59</v>
      </c>
      <c r="O152" s="36" t="s">
        <v>545</v>
      </c>
      <c r="P152" s="37"/>
      <c r="Q152" s="37"/>
      <c r="R152" s="37"/>
      <c r="AMK152" s="38"/>
    </row>
    <row r="153" spans="1:18 1025:1025" s="30" customFormat="1" ht="28.15" customHeight="1" x14ac:dyDescent="0.3">
      <c r="A153" s="39" t="s">
        <v>900</v>
      </c>
      <c r="B153" s="40" t="s">
        <v>136</v>
      </c>
      <c r="C153" s="40" t="s">
        <v>55</v>
      </c>
      <c r="D153" s="40" t="s">
        <v>56</v>
      </c>
      <c r="E153" s="40" t="s">
        <v>901</v>
      </c>
      <c r="F153" s="40" t="s">
        <v>902</v>
      </c>
      <c r="G153" s="44">
        <v>4546438.32</v>
      </c>
      <c r="H153" s="44">
        <v>4546438.32</v>
      </c>
      <c r="I153" s="44">
        <v>0</v>
      </c>
      <c r="J153" s="36" t="s">
        <v>88</v>
      </c>
      <c r="K153" s="36" t="s">
        <v>88</v>
      </c>
      <c r="L153" s="36" t="s">
        <v>88</v>
      </c>
      <c r="M153" s="36" t="s">
        <v>51</v>
      </c>
      <c r="N153" s="36" t="s">
        <v>59</v>
      </c>
      <c r="O153" s="36" t="s">
        <v>545</v>
      </c>
      <c r="P153" s="37"/>
      <c r="Q153" s="37"/>
      <c r="R153" s="37"/>
      <c r="AMK153" s="38"/>
    </row>
    <row r="154" spans="1:18 1025:1025" s="30" customFormat="1" ht="28.15" customHeight="1" x14ac:dyDescent="0.3">
      <c r="A154" s="39" t="s">
        <v>903</v>
      </c>
      <c r="B154" s="40" t="s">
        <v>136</v>
      </c>
      <c r="C154" s="40" t="s">
        <v>55</v>
      </c>
      <c r="D154" s="40" t="s">
        <v>56</v>
      </c>
      <c r="E154" s="40" t="s">
        <v>904</v>
      </c>
      <c r="F154" s="40" t="s">
        <v>905</v>
      </c>
      <c r="G154" s="44">
        <v>1500000</v>
      </c>
      <c r="H154" s="44">
        <v>1500000</v>
      </c>
      <c r="I154" s="44">
        <v>0</v>
      </c>
      <c r="J154" s="36" t="s">
        <v>88</v>
      </c>
      <c r="K154" s="36" t="s">
        <v>88</v>
      </c>
      <c r="L154" s="36" t="s">
        <v>51</v>
      </c>
      <c r="M154" s="36" t="s">
        <v>60</v>
      </c>
      <c r="N154" s="36" t="s">
        <v>146</v>
      </c>
      <c r="O154" s="36" t="s">
        <v>545</v>
      </c>
      <c r="P154" s="37"/>
      <c r="Q154" s="37"/>
      <c r="R154" s="37"/>
      <c r="AMK154" s="38"/>
    </row>
    <row r="155" spans="1:18 1025:1025" s="30" customFormat="1" ht="28.15" customHeight="1" x14ac:dyDescent="0.3">
      <c r="A155" s="39" t="s">
        <v>906</v>
      </c>
      <c r="B155" s="40" t="s">
        <v>907</v>
      </c>
      <c r="C155" s="40" t="s">
        <v>55</v>
      </c>
      <c r="D155" s="40" t="s">
        <v>56</v>
      </c>
      <c r="E155" s="81" t="s">
        <v>908</v>
      </c>
      <c r="F155" s="40" t="s">
        <v>909</v>
      </c>
      <c r="G155" s="44">
        <v>16000000</v>
      </c>
      <c r="H155" s="44">
        <v>16000000</v>
      </c>
      <c r="I155" s="44">
        <v>0</v>
      </c>
      <c r="J155" s="36">
        <v>0</v>
      </c>
      <c r="K155" s="36">
        <v>0</v>
      </c>
      <c r="L155" s="36" t="s">
        <v>51</v>
      </c>
      <c r="M155" s="36" t="s">
        <v>59</v>
      </c>
      <c r="N155" s="36" t="s">
        <v>60</v>
      </c>
      <c r="O155" s="36" t="s">
        <v>574</v>
      </c>
      <c r="P155" s="37"/>
      <c r="Q155" s="37"/>
      <c r="R155" s="37"/>
      <c r="AMK155" s="38"/>
    </row>
    <row r="156" spans="1:18 1025:1025" s="30" customFormat="1" ht="28.15" customHeight="1" x14ac:dyDescent="0.3">
      <c r="A156" s="39" t="s">
        <v>910</v>
      </c>
      <c r="B156" s="40" t="s">
        <v>907</v>
      </c>
      <c r="C156" s="40" t="s">
        <v>55</v>
      </c>
      <c r="D156" s="40" t="s">
        <v>56</v>
      </c>
      <c r="E156" s="40" t="s">
        <v>911</v>
      </c>
      <c r="F156" s="40" t="s">
        <v>912</v>
      </c>
      <c r="G156" s="44">
        <v>7390000</v>
      </c>
      <c r="H156" s="44">
        <v>7390000</v>
      </c>
      <c r="I156" s="44">
        <v>0</v>
      </c>
      <c r="J156" s="36">
        <v>0</v>
      </c>
      <c r="K156" s="36">
        <v>0</v>
      </c>
      <c r="L156" s="36" t="s">
        <v>51</v>
      </c>
      <c r="M156" s="36" t="s">
        <v>59</v>
      </c>
      <c r="N156" s="36" t="s">
        <v>60</v>
      </c>
      <c r="O156" s="36" t="s">
        <v>545</v>
      </c>
      <c r="P156" s="37"/>
      <c r="Q156" s="37"/>
      <c r="R156" s="37"/>
      <c r="AMK156" s="38"/>
    </row>
    <row r="157" spans="1:18 1025:1025" s="30" customFormat="1" ht="28.15" customHeight="1" x14ac:dyDescent="0.3">
      <c r="A157" s="39" t="s">
        <v>913</v>
      </c>
      <c r="B157" s="40" t="s">
        <v>907</v>
      </c>
      <c r="C157" s="40" t="s">
        <v>55</v>
      </c>
      <c r="D157" s="40" t="s">
        <v>56</v>
      </c>
      <c r="E157" s="40" t="s">
        <v>914</v>
      </c>
      <c r="F157" s="40" t="s">
        <v>915</v>
      </c>
      <c r="G157" s="44">
        <v>8330000</v>
      </c>
      <c r="H157" s="44">
        <v>8330000</v>
      </c>
      <c r="I157" s="44">
        <v>0</v>
      </c>
      <c r="J157" s="36">
        <v>0</v>
      </c>
      <c r="K157" s="36">
        <v>0</v>
      </c>
      <c r="L157" s="36" t="s">
        <v>51</v>
      </c>
      <c r="M157" s="36" t="s">
        <v>51</v>
      </c>
      <c r="N157" s="36" t="s">
        <v>59</v>
      </c>
      <c r="O157" s="36" t="s">
        <v>574</v>
      </c>
      <c r="P157" s="37"/>
      <c r="Q157" s="37"/>
      <c r="R157" s="37"/>
      <c r="AMK157" s="38"/>
    </row>
    <row r="158" spans="1:18 1025:1025" s="30" customFormat="1" ht="28.15" customHeight="1" x14ac:dyDescent="0.3">
      <c r="A158" s="39" t="s">
        <v>916</v>
      </c>
      <c r="B158" s="40" t="s">
        <v>917</v>
      </c>
      <c r="C158" s="40" t="s">
        <v>55</v>
      </c>
      <c r="D158" s="40" t="s">
        <v>56</v>
      </c>
      <c r="E158" s="40" t="s">
        <v>918</v>
      </c>
      <c r="F158" s="40" t="s">
        <v>919</v>
      </c>
      <c r="G158" s="44">
        <v>1500000</v>
      </c>
      <c r="H158" s="44">
        <v>1500000</v>
      </c>
      <c r="I158" s="44">
        <v>0</v>
      </c>
      <c r="J158" s="36">
        <v>0</v>
      </c>
      <c r="K158" s="36">
        <v>0</v>
      </c>
      <c r="L158" s="36">
        <v>0</v>
      </c>
      <c r="M158" s="36">
        <v>0</v>
      </c>
      <c r="N158" s="36" t="s">
        <v>60</v>
      </c>
      <c r="O158" s="36" t="s">
        <v>545</v>
      </c>
      <c r="P158" s="37"/>
      <c r="Q158" s="37"/>
      <c r="R158" s="37"/>
      <c r="AMK158" s="38"/>
    </row>
    <row r="159" spans="1:18 1025:1025" s="30" customFormat="1" ht="28.15" customHeight="1" x14ac:dyDescent="0.3">
      <c r="A159" s="39" t="s">
        <v>920</v>
      </c>
      <c r="B159" s="40" t="s">
        <v>921</v>
      </c>
      <c r="C159" s="40" t="s">
        <v>55</v>
      </c>
      <c r="D159" s="40" t="s">
        <v>56</v>
      </c>
      <c r="E159" s="40" t="s">
        <v>922</v>
      </c>
      <c r="F159" s="40" t="s">
        <v>923</v>
      </c>
      <c r="G159" s="44">
        <v>1356000</v>
      </c>
      <c r="H159" s="44">
        <v>1356000</v>
      </c>
      <c r="I159" s="44">
        <v>0</v>
      </c>
      <c r="J159" s="36">
        <v>0</v>
      </c>
      <c r="K159" s="36">
        <v>0</v>
      </c>
      <c r="L159" s="36">
        <v>0</v>
      </c>
      <c r="M159" s="36">
        <v>0</v>
      </c>
      <c r="N159" s="36" t="s">
        <v>60</v>
      </c>
      <c r="O159" s="36" t="s">
        <v>545</v>
      </c>
      <c r="P159" s="37"/>
      <c r="Q159" s="37"/>
      <c r="R159" s="37"/>
      <c r="AMK159" s="38"/>
    </row>
    <row r="160" spans="1:18 1025:1025" s="30" customFormat="1" ht="28.15" customHeight="1" x14ac:dyDescent="0.3">
      <c r="A160" s="39" t="s">
        <v>928</v>
      </c>
      <c r="B160" s="40" t="s">
        <v>54</v>
      </c>
      <c r="C160" s="40" t="s">
        <v>55</v>
      </c>
      <c r="D160" s="40" t="s">
        <v>56</v>
      </c>
      <c r="E160" s="40" t="s">
        <v>929</v>
      </c>
      <c r="F160" s="40" t="s">
        <v>930</v>
      </c>
      <c r="G160" s="44">
        <v>7450000</v>
      </c>
      <c r="H160" s="44">
        <v>7450000</v>
      </c>
      <c r="I160" s="44">
        <v>0</v>
      </c>
      <c r="J160" s="36">
        <v>0</v>
      </c>
      <c r="K160" s="36">
        <v>0</v>
      </c>
      <c r="L160" s="36" t="s">
        <v>60</v>
      </c>
      <c r="M160" s="36" t="s">
        <v>60</v>
      </c>
      <c r="N160" s="36" t="s">
        <v>146</v>
      </c>
      <c r="O160" s="36" t="s">
        <v>545</v>
      </c>
      <c r="P160" s="37"/>
      <c r="Q160" s="37"/>
      <c r="R160" s="37"/>
      <c r="AMK160" s="38"/>
    </row>
    <row r="161" spans="1:18 1025:1025" s="30" customFormat="1" ht="28.15" customHeight="1" x14ac:dyDescent="0.3">
      <c r="A161" s="39" t="s">
        <v>993</v>
      </c>
      <c r="B161" s="40" t="s">
        <v>994</v>
      </c>
      <c r="C161" s="40" t="s">
        <v>55</v>
      </c>
      <c r="D161" s="40" t="s">
        <v>56</v>
      </c>
      <c r="E161" s="40" t="s">
        <v>995</v>
      </c>
      <c r="F161" s="40" t="s">
        <v>996</v>
      </c>
      <c r="G161" s="44">
        <v>2200000</v>
      </c>
      <c r="H161" s="44">
        <v>2200000</v>
      </c>
      <c r="I161" s="44">
        <v>0</v>
      </c>
      <c r="J161" s="36">
        <v>0</v>
      </c>
      <c r="K161" s="36">
        <v>0</v>
      </c>
      <c r="L161" s="36" t="s">
        <v>86</v>
      </c>
      <c r="M161" s="36" t="s">
        <v>87</v>
      </c>
      <c r="N161" s="36" t="s">
        <v>60</v>
      </c>
      <c r="O161" s="36" t="s">
        <v>997</v>
      </c>
      <c r="P161" s="37"/>
      <c r="Q161" s="37"/>
      <c r="R161" s="37"/>
      <c r="AMK161" s="38"/>
    </row>
    <row r="162" spans="1:18 1025:1025" s="30" customFormat="1" ht="28.15" customHeight="1" x14ac:dyDescent="0.3">
      <c r="A162" s="39" t="s">
        <v>998</v>
      </c>
      <c r="B162" s="40" t="s">
        <v>541</v>
      </c>
      <c r="C162" s="40" t="s">
        <v>55</v>
      </c>
      <c r="D162" s="40" t="s">
        <v>542</v>
      </c>
      <c r="E162" s="40" t="s">
        <v>999</v>
      </c>
      <c r="F162" s="40" t="s">
        <v>1000</v>
      </c>
      <c r="G162" s="44">
        <v>19527240.960000001</v>
      </c>
      <c r="H162" s="44">
        <v>19527240.960000001</v>
      </c>
      <c r="I162" s="44">
        <v>0</v>
      </c>
      <c r="J162" s="36" t="s">
        <v>87</v>
      </c>
      <c r="K162" s="36" t="s">
        <v>88</v>
      </c>
      <c r="L162" s="36" t="s">
        <v>51</v>
      </c>
      <c r="M162" s="36" t="s">
        <v>60</v>
      </c>
      <c r="N162" s="36" t="s">
        <v>146</v>
      </c>
      <c r="O162" s="36" t="s">
        <v>997</v>
      </c>
      <c r="P162" s="37"/>
      <c r="Q162" s="37"/>
      <c r="R162" s="37"/>
      <c r="AMK162" s="38"/>
    </row>
    <row r="163" spans="1:18 1025:1025" s="30" customFormat="1" ht="28.15" customHeight="1" x14ac:dyDescent="0.3">
      <c r="A163" s="39" t="s">
        <v>1032</v>
      </c>
      <c r="B163" s="40" t="s">
        <v>148</v>
      </c>
      <c r="C163" s="40" t="s">
        <v>55</v>
      </c>
      <c r="D163" s="40" t="s">
        <v>117</v>
      </c>
      <c r="E163" s="40" t="s">
        <v>1033</v>
      </c>
      <c r="F163" s="40" t="s">
        <v>1034</v>
      </c>
      <c r="G163" s="44">
        <v>13500000</v>
      </c>
      <c r="H163" s="44">
        <v>9062700</v>
      </c>
      <c r="I163" s="44">
        <v>4437300</v>
      </c>
      <c r="J163" s="36">
        <v>0</v>
      </c>
      <c r="K163" s="36">
        <v>0</v>
      </c>
      <c r="L163" s="36">
        <v>0</v>
      </c>
      <c r="M163" s="36">
        <v>0</v>
      </c>
      <c r="N163" s="36" t="s">
        <v>159</v>
      </c>
      <c r="O163" s="36" t="s">
        <v>997</v>
      </c>
      <c r="P163" s="37"/>
      <c r="Q163" s="37"/>
      <c r="R163" s="37"/>
      <c r="AMK163" s="38"/>
    </row>
    <row r="164" spans="1:18 1025:1025" s="30" customFormat="1" ht="28.15" customHeight="1" x14ac:dyDescent="0.3">
      <c r="A164" s="39" t="s">
        <v>1064</v>
      </c>
      <c r="B164" s="40" t="s">
        <v>541</v>
      </c>
      <c r="C164" s="40" t="s">
        <v>55</v>
      </c>
      <c r="D164" s="40" t="s">
        <v>542</v>
      </c>
      <c r="E164" s="40" t="s">
        <v>1065</v>
      </c>
      <c r="F164" s="40" t="s">
        <v>1066</v>
      </c>
      <c r="G164" s="44">
        <v>8200000</v>
      </c>
      <c r="H164" s="44">
        <v>8200000</v>
      </c>
      <c r="I164" s="44">
        <v>0</v>
      </c>
      <c r="J164" s="36">
        <v>0</v>
      </c>
      <c r="K164" s="36">
        <v>0</v>
      </c>
      <c r="L164" s="36" t="s">
        <v>60</v>
      </c>
      <c r="M164" s="36" t="s">
        <v>60</v>
      </c>
      <c r="N164" s="36" t="s">
        <v>574</v>
      </c>
      <c r="O164" s="36" t="s">
        <v>1010</v>
      </c>
      <c r="P164" s="37"/>
      <c r="Q164" s="37"/>
      <c r="R164" s="37"/>
      <c r="AMK164" s="38"/>
    </row>
    <row r="165" spans="1:18 1025:1025" s="30" customFormat="1" ht="28.15" customHeight="1" x14ac:dyDescent="0.3">
      <c r="A165" s="39" t="s">
        <v>1154</v>
      </c>
      <c r="B165" s="40" t="s">
        <v>1155</v>
      </c>
      <c r="C165" s="40" t="s">
        <v>55</v>
      </c>
      <c r="D165" s="40" t="s">
        <v>56</v>
      </c>
      <c r="E165" s="40" t="s">
        <v>1156</v>
      </c>
      <c r="F165" s="40" t="s">
        <v>1157</v>
      </c>
      <c r="G165" s="44">
        <v>3500000</v>
      </c>
      <c r="H165" s="44">
        <v>3500000</v>
      </c>
      <c r="I165" s="44">
        <v>0</v>
      </c>
      <c r="J165" s="36">
        <v>0</v>
      </c>
      <c r="K165" s="36">
        <v>0</v>
      </c>
      <c r="L165" s="36" t="s">
        <v>51</v>
      </c>
      <c r="M165" s="36" t="s">
        <v>51</v>
      </c>
      <c r="N165" s="36" t="s">
        <v>59</v>
      </c>
      <c r="O165" s="36" t="s">
        <v>997</v>
      </c>
      <c r="P165" s="37"/>
      <c r="Q165" s="37"/>
      <c r="R165" s="37"/>
      <c r="AMK165" s="38"/>
    </row>
    <row r="166" spans="1:18 1025:1025" s="30" customFormat="1" ht="28.15" customHeight="1" x14ac:dyDescent="0.3">
      <c r="A166" s="39" t="s">
        <v>1158</v>
      </c>
      <c r="B166" s="40" t="s">
        <v>1159</v>
      </c>
      <c r="C166" s="40" t="s">
        <v>55</v>
      </c>
      <c r="D166" s="40" t="s">
        <v>56</v>
      </c>
      <c r="E166" s="40" t="s">
        <v>1160</v>
      </c>
      <c r="F166" s="40" t="s">
        <v>1161</v>
      </c>
      <c r="G166" s="44">
        <v>1916494.47</v>
      </c>
      <c r="H166" s="44">
        <v>1916494.47</v>
      </c>
      <c r="I166" s="44">
        <v>0</v>
      </c>
      <c r="J166" s="36">
        <v>0</v>
      </c>
      <c r="K166" s="36">
        <v>0</v>
      </c>
      <c r="L166" s="36" t="s">
        <v>51</v>
      </c>
      <c r="M166" s="36" t="s">
        <v>59</v>
      </c>
      <c r="N166" s="36" t="s">
        <v>60</v>
      </c>
      <c r="O166" s="36" t="s">
        <v>997</v>
      </c>
      <c r="P166" s="37"/>
      <c r="Q166" s="37"/>
      <c r="R166" s="37"/>
      <c r="AMK166" s="38"/>
    </row>
    <row r="167" spans="1:18 1025:1025" s="30" customFormat="1" ht="28.15" customHeight="1" x14ac:dyDescent="0.3">
      <c r="A167" s="39" t="s">
        <v>1162</v>
      </c>
      <c r="B167" s="40" t="s">
        <v>1163</v>
      </c>
      <c r="C167" s="40" t="s">
        <v>55</v>
      </c>
      <c r="D167" s="40" t="s">
        <v>56</v>
      </c>
      <c r="E167" s="40" t="s">
        <v>1164</v>
      </c>
      <c r="F167" s="40" t="s">
        <v>1165</v>
      </c>
      <c r="G167" s="44">
        <v>6554402.6299999999</v>
      </c>
      <c r="H167" s="44">
        <v>6554402.6299999999</v>
      </c>
      <c r="I167" s="44">
        <v>0</v>
      </c>
      <c r="J167" s="36">
        <v>0</v>
      </c>
      <c r="K167" s="36">
        <v>0</v>
      </c>
      <c r="L167" s="36" t="s">
        <v>51</v>
      </c>
      <c r="M167" s="36" t="s">
        <v>59</v>
      </c>
      <c r="N167" s="36" t="s">
        <v>60</v>
      </c>
      <c r="O167" s="36" t="s">
        <v>997</v>
      </c>
      <c r="P167" s="37"/>
      <c r="Q167" s="37"/>
      <c r="R167" s="37"/>
      <c r="AMK167" s="38"/>
    </row>
    <row r="168" spans="1:18 1025:1025" s="30" customFormat="1" ht="28.15" customHeight="1" x14ac:dyDescent="0.3">
      <c r="A168" s="39" t="s">
        <v>1166</v>
      </c>
      <c r="B168" s="40" t="s">
        <v>753</v>
      </c>
      <c r="C168" s="40" t="s">
        <v>55</v>
      </c>
      <c r="D168" s="40" t="s">
        <v>56</v>
      </c>
      <c r="E168" s="40" t="s">
        <v>1167</v>
      </c>
      <c r="F168" s="40" t="s">
        <v>1168</v>
      </c>
      <c r="G168" s="44">
        <v>3700000</v>
      </c>
      <c r="H168" s="44">
        <v>3700000</v>
      </c>
      <c r="I168" s="44">
        <v>0</v>
      </c>
      <c r="J168" s="36">
        <v>0</v>
      </c>
      <c r="K168" s="36">
        <v>0</v>
      </c>
      <c r="L168" s="36" t="s">
        <v>51</v>
      </c>
      <c r="M168" s="36" t="s">
        <v>51</v>
      </c>
      <c r="N168" s="36" t="s">
        <v>60</v>
      </c>
      <c r="O168" s="36" t="s">
        <v>997</v>
      </c>
      <c r="P168" s="37"/>
      <c r="Q168" s="37"/>
      <c r="R168" s="37"/>
      <c r="AMK168" s="38"/>
    </row>
    <row r="169" spans="1:18 1025:1025" s="30" customFormat="1" ht="28.15" customHeight="1" x14ac:dyDescent="0.3">
      <c r="A169" s="39" t="s">
        <v>1169</v>
      </c>
      <c r="B169" s="40" t="s">
        <v>1170</v>
      </c>
      <c r="C169" s="40" t="s">
        <v>55</v>
      </c>
      <c r="D169" s="40" t="s">
        <v>56</v>
      </c>
      <c r="E169" s="40" t="s">
        <v>1171</v>
      </c>
      <c r="F169" s="40" t="s">
        <v>1172</v>
      </c>
      <c r="G169" s="44">
        <v>5000000</v>
      </c>
      <c r="H169" s="44">
        <v>5000000</v>
      </c>
      <c r="I169" s="44">
        <v>0</v>
      </c>
      <c r="J169" s="36">
        <v>0</v>
      </c>
      <c r="K169" s="36">
        <v>0</v>
      </c>
      <c r="L169" s="36" t="s">
        <v>88</v>
      </c>
      <c r="M169" s="36" t="s">
        <v>51</v>
      </c>
      <c r="N169" s="36" t="s">
        <v>60</v>
      </c>
      <c r="O169" s="36" t="s">
        <v>997</v>
      </c>
      <c r="P169" s="37"/>
      <c r="Q169" s="37"/>
      <c r="R169" s="37"/>
      <c r="AMK169" s="38"/>
    </row>
    <row r="170" spans="1:18 1025:1025" s="30" customFormat="1" ht="28.15" customHeight="1" x14ac:dyDescent="0.3">
      <c r="A170" s="39" t="s">
        <v>1173</v>
      </c>
      <c r="B170" s="40" t="s">
        <v>1174</v>
      </c>
      <c r="C170" s="40" t="s">
        <v>55</v>
      </c>
      <c r="D170" s="40" t="s">
        <v>56</v>
      </c>
      <c r="E170" s="40" t="s">
        <v>1175</v>
      </c>
      <c r="F170" s="40" t="s">
        <v>1176</v>
      </c>
      <c r="G170" s="44">
        <v>1750000</v>
      </c>
      <c r="H170" s="44">
        <v>1750000</v>
      </c>
      <c r="I170" s="44">
        <v>0</v>
      </c>
      <c r="J170" s="36">
        <v>0</v>
      </c>
      <c r="K170" s="36">
        <v>0</v>
      </c>
      <c r="L170" s="36" t="s">
        <v>88</v>
      </c>
      <c r="M170" s="36" t="s">
        <v>51</v>
      </c>
      <c r="N170" s="36" t="s">
        <v>60</v>
      </c>
      <c r="O170" s="36" t="s">
        <v>997</v>
      </c>
      <c r="P170" s="37"/>
      <c r="Q170" s="37"/>
      <c r="R170" s="37"/>
      <c r="AMK170" s="38"/>
    </row>
    <row r="171" spans="1:18 1025:1025" s="30" customFormat="1" ht="28.15" customHeight="1" x14ac:dyDescent="0.3">
      <c r="A171" s="39" t="s">
        <v>1177</v>
      </c>
      <c r="B171" s="40" t="s">
        <v>541</v>
      </c>
      <c r="C171" s="40" t="s">
        <v>55</v>
      </c>
      <c r="D171" s="40" t="s">
        <v>542</v>
      </c>
      <c r="E171" s="40" t="s">
        <v>1178</v>
      </c>
      <c r="F171" s="40" t="s">
        <v>1179</v>
      </c>
      <c r="G171" s="44">
        <v>34121312.890000001</v>
      </c>
      <c r="H171" s="44">
        <v>34121312.890000001</v>
      </c>
      <c r="I171" s="44">
        <v>0</v>
      </c>
      <c r="J171" s="36" t="s">
        <v>88</v>
      </c>
      <c r="K171" s="36" t="s">
        <v>88</v>
      </c>
      <c r="L171" s="36" t="s">
        <v>51</v>
      </c>
      <c r="M171" s="36" t="s">
        <v>51</v>
      </c>
      <c r="N171" s="36" t="s">
        <v>60</v>
      </c>
      <c r="O171" s="36" t="s">
        <v>997</v>
      </c>
      <c r="P171" s="37"/>
      <c r="Q171" s="37"/>
      <c r="R171" s="37"/>
      <c r="AMK171" s="38"/>
    </row>
    <row r="172" spans="1:18 1025:1025" s="30" customFormat="1" ht="28.15" customHeight="1" x14ac:dyDescent="0.3">
      <c r="A172" s="39" t="s">
        <v>1180</v>
      </c>
      <c r="B172" s="40" t="s">
        <v>541</v>
      </c>
      <c r="C172" s="40" t="s">
        <v>55</v>
      </c>
      <c r="D172" s="40" t="s">
        <v>542</v>
      </c>
      <c r="E172" s="40" t="s">
        <v>1181</v>
      </c>
      <c r="F172" s="40" t="s">
        <v>1182</v>
      </c>
      <c r="G172" s="44">
        <v>39881013.530000001</v>
      </c>
      <c r="H172" s="44">
        <v>39881013.530000001</v>
      </c>
      <c r="I172" s="44">
        <v>0</v>
      </c>
      <c r="J172" s="36" t="s">
        <v>88</v>
      </c>
      <c r="K172" s="36" t="s">
        <v>88</v>
      </c>
      <c r="L172" s="36" t="s">
        <v>51</v>
      </c>
      <c r="M172" s="36" t="s">
        <v>59</v>
      </c>
      <c r="N172" s="36" t="s">
        <v>60</v>
      </c>
      <c r="O172" s="36" t="s">
        <v>1010</v>
      </c>
      <c r="P172" s="37"/>
      <c r="Q172" s="37"/>
      <c r="R172" s="37"/>
      <c r="AMK172" s="38"/>
    </row>
    <row r="173" spans="1:18 1025:1025" s="30" customFormat="1" ht="28.15" customHeight="1" x14ac:dyDescent="0.3">
      <c r="A173" s="39" t="s">
        <v>1204</v>
      </c>
      <c r="B173" s="40" t="s">
        <v>788</v>
      </c>
      <c r="C173" s="40" t="s">
        <v>55</v>
      </c>
      <c r="D173" s="40" t="s">
        <v>56</v>
      </c>
      <c r="E173" s="40" t="s">
        <v>1205</v>
      </c>
      <c r="F173" s="40" t="s">
        <v>1206</v>
      </c>
      <c r="G173" s="44">
        <v>7917914</v>
      </c>
      <c r="H173" s="44">
        <v>7917914</v>
      </c>
      <c r="I173" s="44">
        <v>0</v>
      </c>
      <c r="J173" s="36" t="s">
        <v>88</v>
      </c>
      <c r="K173" s="36" t="s">
        <v>88</v>
      </c>
      <c r="L173" s="36" t="s">
        <v>51</v>
      </c>
      <c r="M173" s="36" t="s">
        <v>59</v>
      </c>
      <c r="N173" s="36" t="s">
        <v>60</v>
      </c>
      <c r="O173" s="36" t="s">
        <v>1010</v>
      </c>
      <c r="P173" s="37"/>
      <c r="Q173" s="37"/>
      <c r="R173" s="37"/>
      <c r="AMK173" s="38"/>
    </row>
    <row r="174" spans="1:18 1025:1025" s="30" customFormat="1" ht="28.15" customHeight="1" x14ac:dyDescent="0.3">
      <c r="A174" s="39" t="s">
        <v>1207</v>
      </c>
      <c r="B174" s="40" t="s">
        <v>788</v>
      </c>
      <c r="C174" s="40" t="s">
        <v>55</v>
      </c>
      <c r="D174" s="40" t="s">
        <v>56</v>
      </c>
      <c r="E174" s="40" t="s">
        <v>1208</v>
      </c>
      <c r="F174" s="40" t="s">
        <v>1209</v>
      </c>
      <c r="G174" s="44">
        <v>3250000</v>
      </c>
      <c r="H174" s="44">
        <v>3250000</v>
      </c>
      <c r="I174" s="44">
        <v>0</v>
      </c>
      <c r="J174" s="36" t="s">
        <v>88</v>
      </c>
      <c r="K174" s="36" t="s">
        <v>88</v>
      </c>
      <c r="L174" s="36" t="s">
        <v>51</v>
      </c>
      <c r="M174" s="36" t="s">
        <v>146</v>
      </c>
      <c r="N174" s="36" t="s">
        <v>159</v>
      </c>
      <c r="O174" s="36" t="s">
        <v>997</v>
      </c>
      <c r="P174" s="37"/>
      <c r="Q174" s="37"/>
      <c r="R174" s="37"/>
      <c r="AMK174" s="38"/>
    </row>
    <row r="175" spans="1:18 1025:1025" s="30" customFormat="1" ht="28.15" customHeight="1" x14ac:dyDescent="0.3">
      <c r="A175" s="39" t="s">
        <v>1210</v>
      </c>
      <c r="B175" s="40" t="s">
        <v>788</v>
      </c>
      <c r="C175" s="40" t="s">
        <v>55</v>
      </c>
      <c r="D175" s="40" t="s">
        <v>56</v>
      </c>
      <c r="E175" s="40" t="s">
        <v>1211</v>
      </c>
      <c r="F175" s="40" t="s">
        <v>1212</v>
      </c>
      <c r="G175" s="44">
        <v>2585027.11</v>
      </c>
      <c r="H175" s="44">
        <v>2585027.11</v>
      </c>
      <c r="I175" s="44">
        <v>0</v>
      </c>
      <c r="J175" s="36" t="s">
        <v>88</v>
      </c>
      <c r="K175" s="36" t="s">
        <v>88</v>
      </c>
      <c r="L175" s="36" t="s">
        <v>51</v>
      </c>
      <c r="M175" s="36" t="s">
        <v>59</v>
      </c>
      <c r="N175" s="36" t="s">
        <v>60</v>
      </c>
      <c r="O175" s="36" t="s">
        <v>1010</v>
      </c>
      <c r="P175" s="37"/>
      <c r="Q175" s="37"/>
      <c r="R175" s="37"/>
      <c r="AMK175" s="38"/>
    </row>
    <row r="176" spans="1:18 1025:1025" s="30" customFormat="1" ht="28.15" customHeight="1" x14ac:dyDescent="0.3">
      <c r="A176" s="39" t="s">
        <v>1213</v>
      </c>
      <c r="B176" s="40" t="s">
        <v>46</v>
      </c>
      <c r="C176" s="40" t="s">
        <v>55</v>
      </c>
      <c r="D176" s="40" t="s">
        <v>56</v>
      </c>
      <c r="E176" s="40" t="s">
        <v>1214</v>
      </c>
      <c r="F176" s="40" t="s">
        <v>1215</v>
      </c>
      <c r="G176" s="44">
        <v>1739710</v>
      </c>
      <c r="H176" s="44">
        <v>1739710</v>
      </c>
      <c r="I176" s="44">
        <v>0</v>
      </c>
      <c r="J176" s="36" t="s">
        <v>88</v>
      </c>
      <c r="K176" s="36" t="s">
        <v>88</v>
      </c>
      <c r="L176" s="36" t="s">
        <v>51</v>
      </c>
      <c r="M176" s="36" t="s">
        <v>146</v>
      </c>
      <c r="N176" s="36" t="s">
        <v>159</v>
      </c>
      <c r="O176" s="36" t="s">
        <v>1010</v>
      </c>
      <c r="P176" s="37"/>
      <c r="Q176" s="37"/>
      <c r="R176" s="37"/>
      <c r="AMK176" s="38"/>
    </row>
    <row r="177" spans="1:18 1025:1025" s="30" customFormat="1" ht="28.15" customHeight="1" x14ac:dyDescent="0.3">
      <c r="A177" s="39" t="s">
        <v>1216</v>
      </c>
      <c r="B177" s="40" t="s">
        <v>46</v>
      </c>
      <c r="C177" s="40" t="s">
        <v>55</v>
      </c>
      <c r="D177" s="40" t="s">
        <v>56</v>
      </c>
      <c r="E177" s="40" t="s">
        <v>1217</v>
      </c>
      <c r="F177" s="40" t="s">
        <v>1218</v>
      </c>
      <c r="G177" s="44">
        <v>4300000</v>
      </c>
      <c r="H177" s="44">
        <v>4300000</v>
      </c>
      <c r="I177" s="44">
        <v>0</v>
      </c>
      <c r="J177" s="36" t="s">
        <v>88</v>
      </c>
      <c r="K177" s="36" t="s">
        <v>88</v>
      </c>
      <c r="L177" s="36" t="s">
        <v>51</v>
      </c>
      <c r="M177" s="36" t="s">
        <v>146</v>
      </c>
      <c r="N177" s="36" t="s">
        <v>159</v>
      </c>
      <c r="O177" s="36" t="s">
        <v>997</v>
      </c>
      <c r="P177" s="37"/>
      <c r="Q177" s="37"/>
      <c r="R177" s="37"/>
      <c r="AMK177" s="38"/>
    </row>
    <row r="178" spans="1:18 1025:1025" s="30" customFormat="1" ht="28.15" customHeight="1" x14ac:dyDescent="0.3">
      <c r="A178" s="39" t="s">
        <v>1219</v>
      </c>
      <c r="B178" s="40" t="s">
        <v>46</v>
      </c>
      <c r="C178" s="40" t="s">
        <v>55</v>
      </c>
      <c r="D178" s="40" t="s">
        <v>56</v>
      </c>
      <c r="E178" s="40" t="s">
        <v>1220</v>
      </c>
      <c r="F178" s="40" t="s">
        <v>1221</v>
      </c>
      <c r="G178" s="44">
        <v>450000</v>
      </c>
      <c r="H178" s="44">
        <v>450000</v>
      </c>
      <c r="I178" s="44">
        <v>0</v>
      </c>
      <c r="J178" s="36" t="s">
        <v>88</v>
      </c>
      <c r="K178" s="36" t="s">
        <v>88</v>
      </c>
      <c r="L178" s="36" t="s">
        <v>51</v>
      </c>
      <c r="M178" s="36" t="s">
        <v>159</v>
      </c>
      <c r="N178" s="36" t="s">
        <v>574</v>
      </c>
      <c r="O178" s="36" t="s">
        <v>1010</v>
      </c>
      <c r="P178" s="37"/>
      <c r="Q178" s="37"/>
      <c r="R178" s="37"/>
      <c r="AMK178" s="38"/>
    </row>
    <row r="179" spans="1:18 1025:1025" s="30" customFormat="1" ht="28.15" customHeight="1" x14ac:dyDescent="0.3">
      <c r="A179" s="39" t="s">
        <v>1222</v>
      </c>
      <c r="B179" s="40" t="s">
        <v>46</v>
      </c>
      <c r="C179" s="40" t="s">
        <v>55</v>
      </c>
      <c r="D179" s="40" t="s">
        <v>56</v>
      </c>
      <c r="E179" s="40" t="s">
        <v>1223</v>
      </c>
      <c r="F179" s="40" t="s">
        <v>1224</v>
      </c>
      <c r="G179" s="44">
        <v>2336991.56</v>
      </c>
      <c r="H179" s="44">
        <v>2125357.16</v>
      </c>
      <c r="I179" s="44">
        <v>211634.4</v>
      </c>
      <c r="J179" s="36" t="s">
        <v>88</v>
      </c>
      <c r="K179" s="36" t="s">
        <v>88</v>
      </c>
      <c r="L179" s="36" t="s">
        <v>51</v>
      </c>
      <c r="M179" s="36" t="s">
        <v>146</v>
      </c>
      <c r="N179" s="36" t="s">
        <v>159</v>
      </c>
      <c r="O179" s="36" t="s">
        <v>1010</v>
      </c>
      <c r="P179" s="37"/>
      <c r="Q179" s="37"/>
      <c r="R179" s="37"/>
      <c r="AMK179" s="38"/>
    </row>
    <row r="180" spans="1:18 1025:1025" s="30" customFormat="1" ht="28.15" customHeight="1" x14ac:dyDescent="0.3">
      <c r="A180" s="39" t="s">
        <v>1225</v>
      </c>
      <c r="B180" s="40" t="s">
        <v>46</v>
      </c>
      <c r="C180" s="40" t="s">
        <v>55</v>
      </c>
      <c r="D180" s="40" t="s">
        <v>56</v>
      </c>
      <c r="E180" s="40" t="s">
        <v>1226</v>
      </c>
      <c r="F180" s="40" t="s">
        <v>1227</v>
      </c>
      <c r="G180" s="44">
        <v>5660000</v>
      </c>
      <c r="H180" s="44">
        <v>5660000</v>
      </c>
      <c r="I180" s="44">
        <v>0</v>
      </c>
      <c r="J180" s="36" t="s">
        <v>88</v>
      </c>
      <c r="K180" s="36" t="s">
        <v>88</v>
      </c>
      <c r="L180" s="36" t="s">
        <v>51</v>
      </c>
      <c r="M180" s="36" t="s">
        <v>60</v>
      </c>
      <c r="N180" s="36" t="s">
        <v>146</v>
      </c>
      <c r="O180" s="36" t="s">
        <v>1010</v>
      </c>
      <c r="P180" s="37"/>
      <c r="Q180" s="37"/>
      <c r="R180" s="37"/>
      <c r="AMK180" s="38"/>
    </row>
    <row r="181" spans="1:18 1025:1025" s="30" customFormat="1" ht="61.15" customHeight="1" x14ac:dyDescent="0.3">
      <c r="A181" s="39" t="s">
        <v>1228</v>
      </c>
      <c r="B181" s="40" t="s">
        <v>46</v>
      </c>
      <c r="C181" s="40" t="s">
        <v>55</v>
      </c>
      <c r="D181" s="40" t="s">
        <v>56</v>
      </c>
      <c r="E181" s="40" t="s">
        <v>1229</v>
      </c>
      <c r="F181" s="40" t="s">
        <v>1230</v>
      </c>
      <c r="G181" s="44">
        <v>3081326.88</v>
      </c>
      <c r="H181" s="44">
        <v>3081326.88</v>
      </c>
      <c r="I181" s="44">
        <v>0</v>
      </c>
      <c r="J181" s="36" t="s">
        <v>88</v>
      </c>
      <c r="K181" s="36" t="s">
        <v>88</v>
      </c>
      <c r="L181" s="36" t="s">
        <v>51</v>
      </c>
      <c r="M181" s="36" t="s">
        <v>60</v>
      </c>
      <c r="N181" s="36" t="s">
        <v>146</v>
      </c>
      <c r="O181" s="36" t="s">
        <v>1010</v>
      </c>
      <c r="P181" s="37"/>
      <c r="Q181" s="37"/>
      <c r="R181" s="37"/>
      <c r="AMK181" s="38"/>
    </row>
    <row r="182" spans="1:18 1025:1025" s="30" customFormat="1" ht="28.15" customHeight="1" x14ac:dyDescent="0.3">
      <c r="A182" s="39" t="s">
        <v>1231</v>
      </c>
      <c r="B182" s="40" t="s">
        <v>46</v>
      </c>
      <c r="C182" s="40" t="s">
        <v>55</v>
      </c>
      <c r="D182" s="40" t="s">
        <v>56</v>
      </c>
      <c r="E182" s="40" t="s">
        <v>1232</v>
      </c>
      <c r="F182" s="40" t="s">
        <v>1233</v>
      </c>
      <c r="G182" s="44">
        <v>850000</v>
      </c>
      <c r="H182" s="44">
        <v>850000</v>
      </c>
      <c r="I182" s="44">
        <v>0</v>
      </c>
      <c r="J182" s="36" t="s">
        <v>88</v>
      </c>
      <c r="K182" s="36" t="s">
        <v>88</v>
      </c>
      <c r="L182" s="36" t="s">
        <v>51</v>
      </c>
      <c r="M182" s="36" t="s">
        <v>159</v>
      </c>
      <c r="N182" s="36" t="s">
        <v>574</v>
      </c>
      <c r="O182" s="36" t="s">
        <v>1010</v>
      </c>
      <c r="P182" s="37"/>
      <c r="Q182" s="37"/>
      <c r="R182" s="37"/>
      <c r="AMK182" s="38"/>
    </row>
    <row r="183" spans="1:18 1025:1025" s="30" customFormat="1" ht="28.15" customHeight="1" x14ac:dyDescent="0.3">
      <c r="A183" s="39" t="s">
        <v>1234</v>
      </c>
      <c r="B183" s="40" t="s">
        <v>46</v>
      </c>
      <c r="C183" s="40" t="s">
        <v>55</v>
      </c>
      <c r="D183" s="40" t="s">
        <v>56</v>
      </c>
      <c r="E183" s="40" t="s">
        <v>1235</v>
      </c>
      <c r="F183" s="40" t="s">
        <v>1236</v>
      </c>
      <c r="G183" s="44">
        <v>2000000</v>
      </c>
      <c r="H183" s="44">
        <v>2000000</v>
      </c>
      <c r="I183" s="44">
        <v>0</v>
      </c>
      <c r="J183" s="36" t="s">
        <v>88</v>
      </c>
      <c r="K183" s="36" t="s">
        <v>88</v>
      </c>
      <c r="L183" s="36" t="s">
        <v>51</v>
      </c>
      <c r="M183" s="36" t="s">
        <v>159</v>
      </c>
      <c r="N183" s="36" t="s">
        <v>574</v>
      </c>
      <c r="O183" s="36" t="s">
        <v>1010</v>
      </c>
      <c r="P183" s="37"/>
      <c r="Q183" s="37"/>
      <c r="R183" s="37"/>
      <c r="AMK183" s="38"/>
    </row>
    <row r="184" spans="1:18 1025:1025" s="30" customFormat="1" ht="28.15" customHeight="1" x14ac:dyDescent="0.3">
      <c r="A184" s="39" t="s">
        <v>1237</v>
      </c>
      <c r="B184" s="40" t="s">
        <v>136</v>
      </c>
      <c r="C184" s="40" t="s">
        <v>55</v>
      </c>
      <c r="D184" s="40" t="s">
        <v>56</v>
      </c>
      <c r="E184" s="40" t="s">
        <v>1238</v>
      </c>
      <c r="F184" s="40" t="s">
        <v>1239</v>
      </c>
      <c r="G184" s="44">
        <v>1000000</v>
      </c>
      <c r="H184" s="44">
        <v>1000000</v>
      </c>
      <c r="I184" s="44">
        <v>0</v>
      </c>
      <c r="J184" s="36" t="s">
        <v>88</v>
      </c>
      <c r="K184" s="36" t="s">
        <v>88</v>
      </c>
      <c r="L184" s="36" t="s">
        <v>51</v>
      </c>
      <c r="M184" s="36" t="s">
        <v>159</v>
      </c>
      <c r="N184" s="36" t="s">
        <v>574</v>
      </c>
      <c r="O184" s="36" t="s">
        <v>1010</v>
      </c>
      <c r="P184" s="37"/>
      <c r="Q184" s="37"/>
      <c r="R184" s="37"/>
      <c r="AMK184" s="38"/>
    </row>
    <row r="185" spans="1:18 1025:1025" s="30" customFormat="1" ht="28.15" customHeight="1" x14ac:dyDescent="0.3">
      <c r="A185" s="39" t="s">
        <v>1240</v>
      </c>
      <c r="B185" s="40" t="s">
        <v>136</v>
      </c>
      <c r="C185" s="40" t="s">
        <v>55</v>
      </c>
      <c r="D185" s="40" t="s">
        <v>56</v>
      </c>
      <c r="E185" s="40" t="s">
        <v>1241</v>
      </c>
      <c r="F185" s="40" t="s">
        <v>1242</v>
      </c>
      <c r="G185" s="44">
        <v>7400000</v>
      </c>
      <c r="H185" s="44">
        <v>7400000</v>
      </c>
      <c r="I185" s="44">
        <v>0</v>
      </c>
      <c r="J185" s="36" t="s">
        <v>88</v>
      </c>
      <c r="K185" s="36" t="s">
        <v>88</v>
      </c>
      <c r="L185" s="36" t="s">
        <v>51</v>
      </c>
      <c r="M185" s="36" t="s">
        <v>59</v>
      </c>
      <c r="N185" s="36" t="s">
        <v>60</v>
      </c>
      <c r="O185" s="36" t="s">
        <v>997</v>
      </c>
      <c r="P185" s="37"/>
      <c r="Q185" s="37"/>
      <c r="R185" s="37"/>
      <c r="AMK185" s="38"/>
    </row>
    <row r="186" spans="1:18 1025:1025" s="30" customFormat="1" ht="28.15" customHeight="1" x14ac:dyDescent="0.3">
      <c r="A186" s="39" t="s">
        <v>1243</v>
      </c>
      <c r="B186" s="40" t="s">
        <v>136</v>
      </c>
      <c r="C186" s="40" t="s">
        <v>55</v>
      </c>
      <c r="D186" s="40" t="s">
        <v>56</v>
      </c>
      <c r="E186" s="40" t="s">
        <v>1244</v>
      </c>
      <c r="F186" s="40" t="s">
        <v>1245</v>
      </c>
      <c r="G186" s="44">
        <v>4200000</v>
      </c>
      <c r="H186" s="44">
        <v>4200000</v>
      </c>
      <c r="I186" s="44">
        <v>0</v>
      </c>
      <c r="J186" s="36" t="s">
        <v>88</v>
      </c>
      <c r="K186" s="36" t="s">
        <v>88</v>
      </c>
      <c r="L186" s="36" t="s">
        <v>51</v>
      </c>
      <c r="M186" s="36" t="s">
        <v>60</v>
      </c>
      <c r="N186" s="36" t="s">
        <v>146</v>
      </c>
      <c r="O186" s="36" t="s">
        <v>1010</v>
      </c>
      <c r="P186" s="37"/>
      <c r="Q186" s="37"/>
      <c r="R186" s="37"/>
      <c r="AMK186" s="38"/>
    </row>
    <row r="187" spans="1:18 1025:1025" s="30" customFormat="1" ht="28.15" customHeight="1" x14ac:dyDescent="0.3">
      <c r="A187" s="39" t="s">
        <v>1246</v>
      </c>
      <c r="B187" s="40" t="s">
        <v>136</v>
      </c>
      <c r="C187" s="40" t="s">
        <v>55</v>
      </c>
      <c r="D187" s="40" t="s">
        <v>56</v>
      </c>
      <c r="E187" s="40" t="s">
        <v>1247</v>
      </c>
      <c r="F187" s="40" t="s">
        <v>1248</v>
      </c>
      <c r="G187" s="44">
        <v>1560000</v>
      </c>
      <c r="H187" s="44">
        <v>1560000</v>
      </c>
      <c r="I187" s="44">
        <v>0</v>
      </c>
      <c r="J187" s="36" t="s">
        <v>88</v>
      </c>
      <c r="K187" s="36" t="s">
        <v>88</v>
      </c>
      <c r="L187" s="36" t="s">
        <v>51</v>
      </c>
      <c r="M187" s="36" t="s">
        <v>159</v>
      </c>
      <c r="N187" s="36" t="s">
        <v>574</v>
      </c>
      <c r="O187" s="36" t="s">
        <v>1010</v>
      </c>
      <c r="P187" s="37"/>
      <c r="Q187" s="37"/>
      <c r="R187" s="37"/>
      <c r="AMK187" s="38"/>
    </row>
    <row r="188" spans="1:18 1025:1025" s="30" customFormat="1" ht="28.15" customHeight="1" x14ac:dyDescent="0.3">
      <c r="A188" s="39" t="s">
        <v>1249</v>
      </c>
      <c r="B188" s="40" t="s">
        <v>136</v>
      </c>
      <c r="C188" s="40" t="s">
        <v>55</v>
      </c>
      <c r="D188" s="40" t="s">
        <v>56</v>
      </c>
      <c r="E188" s="40" t="s">
        <v>1250</v>
      </c>
      <c r="F188" s="40" t="s">
        <v>1251</v>
      </c>
      <c r="G188" s="44">
        <v>2500000</v>
      </c>
      <c r="H188" s="44">
        <v>2500000</v>
      </c>
      <c r="I188" s="44">
        <v>0</v>
      </c>
      <c r="J188" s="36" t="s">
        <v>88</v>
      </c>
      <c r="K188" s="36" t="s">
        <v>88</v>
      </c>
      <c r="L188" s="36" t="s">
        <v>51</v>
      </c>
      <c r="M188" s="36" t="s">
        <v>159</v>
      </c>
      <c r="N188" s="36" t="s">
        <v>574</v>
      </c>
      <c r="O188" s="36" t="s">
        <v>1010</v>
      </c>
      <c r="P188" s="37"/>
      <c r="Q188" s="37"/>
      <c r="R188" s="37"/>
      <c r="AMK188" s="38"/>
    </row>
    <row r="189" spans="1:18 1025:1025" s="30" customFormat="1" ht="28.15" customHeight="1" x14ac:dyDescent="0.3">
      <c r="A189" s="39" t="s">
        <v>1252</v>
      </c>
      <c r="B189" s="40" t="s">
        <v>136</v>
      </c>
      <c r="C189" s="40" t="s">
        <v>55</v>
      </c>
      <c r="D189" s="40" t="s">
        <v>56</v>
      </c>
      <c r="E189" s="40" t="s">
        <v>1253</v>
      </c>
      <c r="F189" s="40" t="s">
        <v>1254</v>
      </c>
      <c r="G189" s="44">
        <v>1600000</v>
      </c>
      <c r="H189" s="44">
        <v>1600000</v>
      </c>
      <c r="I189" s="44">
        <v>0</v>
      </c>
      <c r="J189" s="36" t="s">
        <v>88</v>
      </c>
      <c r="K189" s="36" t="s">
        <v>88</v>
      </c>
      <c r="L189" s="36" t="s">
        <v>51</v>
      </c>
      <c r="M189" s="36" t="s">
        <v>146</v>
      </c>
      <c r="N189" s="36" t="s">
        <v>159</v>
      </c>
      <c r="O189" s="36" t="s">
        <v>1010</v>
      </c>
      <c r="P189" s="37"/>
      <c r="Q189" s="37"/>
      <c r="R189" s="37"/>
      <c r="AMK189" s="38"/>
    </row>
    <row r="190" spans="1:18 1025:1025" s="30" customFormat="1" ht="28.15" customHeight="1" x14ac:dyDescent="0.3">
      <c r="A190" s="39" t="s">
        <v>1255</v>
      </c>
      <c r="B190" s="40" t="s">
        <v>136</v>
      </c>
      <c r="C190" s="40" t="s">
        <v>55</v>
      </c>
      <c r="D190" s="40" t="s">
        <v>56</v>
      </c>
      <c r="E190" s="40" t="s">
        <v>1256</v>
      </c>
      <c r="F190" s="40" t="s">
        <v>1257</v>
      </c>
      <c r="G190" s="44">
        <v>3500000</v>
      </c>
      <c r="H190" s="44">
        <v>3342020.47</v>
      </c>
      <c r="I190" s="44">
        <v>157979.53</v>
      </c>
      <c r="J190" s="36" t="s">
        <v>88</v>
      </c>
      <c r="K190" s="36" t="s">
        <v>88</v>
      </c>
      <c r="L190" s="36" t="s">
        <v>88</v>
      </c>
      <c r="M190" s="36" t="s">
        <v>146</v>
      </c>
      <c r="N190" s="36" t="s">
        <v>159</v>
      </c>
      <c r="O190" s="36" t="s">
        <v>997</v>
      </c>
      <c r="P190" s="37"/>
      <c r="Q190" s="37"/>
      <c r="R190" s="37"/>
      <c r="AMK190" s="38"/>
    </row>
    <row r="191" spans="1:18 1025:1025" s="30" customFormat="1" ht="28.15" customHeight="1" x14ac:dyDescent="0.3">
      <c r="A191" s="39" t="s">
        <v>1258</v>
      </c>
      <c r="B191" s="40" t="s">
        <v>136</v>
      </c>
      <c r="C191" s="40" t="s">
        <v>55</v>
      </c>
      <c r="D191" s="40" t="s">
        <v>56</v>
      </c>
      <c r="E191" s="40" t="s">
        <v>1259</v>
      </c>
      <c r="F191" s="40" t="s">
        <v>1260</v>
      </c>
      <c r="G191" s="44">
        <v>4000000</v>
      </c>
      <c r="H191" s="44">
        <v>3716158.1</v>
      </c>
      <c r="I191" s="44">
        <v>283841.90000000002</v>
      </c>
      <c r="J191" s="36" t="s">
        <v>88</v>
      </c>
      <c r="K191" s="36" t="s">
        <v>88</v>
      </c>
      <c r="L191" s="36" t="s">
        <v>88</v>
      </c>
      <c r="M191" s="36" t="s">
        <v>146</v>
      </c>
      <c r="N191" s="36" t="s">
        <v>159</v>
      </c>
      <c r="O191" s="36" t="s">
        <v>997</v>
      </c>
      <c r="P191" s="37"/>
      <c r="Q191" s="37"/>
      <c r="R191" s="37"/>
      <c r="AMK191" s="38"/>
    </row>
    <row r="192" spans="1:18 1025:1025" s="30" customFormat="1" ht="28.15" customHeight="1" x14ac:dyDescent="0.3">
      <c r="A192" s="39" t="s">
        <v>1261</v>
      </c>
      <c r="B192" s="40" t="s">
        <v>136</v>
      </c>
      <c r="C192" s="40" t="s">
        <v>55</v>
      </c>
      <c r="D192" s="40" t="s">
        <v>56</v>
      </c>
      <c r="E192" s="40" t="s">
        <v>1262</v>
      </c>
      <c r="F192" s="40" t="s">
        <v>1263</v>
      </c>
      <c r="G192" s="44">
        <v>7100000</v>
      </c>
      <c r="H192" s="44">
        <v>6748625.6200000001</v>
      </c>
      <c r="I192" s="44">
        <v>351374.38</v>
      </c>
      <c r="J192" s="36" t="s">
        <v>88</v>
      </c>
      <c r="K192" s="36" t="s">
        <v>88</v>
      </c>
      <c r="L192" s="36" t="s">
        <v>51</v>
      </c>
      <c r="M192" s="36" t="s">
        <v>59</v>
      </c>
      <c r="N192" s="36" t="s">
        <v>60</v>
      </c>
      <c r="O192" s="36" t="s">
        <v>997</v>
      </c>
      <c r="P192" s="37"/>
      <c r="Q192" s="37"/>
      <c r="R192" s="37"/>
      <c r="AMK192" s="38"/>
    </row>
    <row r="193" spans="1:18 1025:1025" s="30" customFormat="1" ht="28.15" customHeight="1" x14ac:dyDescent="0.3">
      <c r="A193" s="39" t="s">
        <v>1264</v>
      </c>
      <c r="B193" s="40" t="s">
        <v>136</v>
      </c>
      <c r="C193" s="40" t="s">
        <v>55</v>
      </c>
      <c r="D193" s="40" t="s">
        <v>56</v>
      </c>
      <c r="E193" s="40" t="s">
        <v>1265</v>
      </c>
      <c r="F193" s="40" t="s">
        <v>1266</v>
      </c>
      <c r="G193" s="44">
        <v>9683472.1099999994</v>
      </c>
      <c r="H193" s="44">
        <v>9683472.1099999994</v>
      </c>
      <c r="I193" s="44">
        <v>0</v>
      </c>
      <c r="J193" s="36" t="s">
        <v>88</v>
      </c>
      <c r="K193" s="36" t="s">
        <v>88</v>
      </c>
      <c r="L193" s="36" t="s">
        <v>88</v>
      </c>
      <c r="M193" s="36" t="s">
        <v>51</v>
      </c>
      <c r="N193" s="36" t="s">
        <v>59</v>
      </c>
      <c r="O193" s="36" t="s">
        <v>1010</v>
      </c>
      <c r="P193" s="37"/>
      <c r="Q193" s="37"/>
      <c r="R193" s="37"/>
      <c r="AMK193" s="38"/>
    </row>
    <row r="194" spans="1:18 1025:1025" s="30" customFormat="1" ht="28.15" customHeight="1" x14ac:dyDescent="0.3">
      <c r="A194" s="39" t="s">
        <v>1267</v>
      </c>
      <c r="B194" s="40" t="s">
        <v>136</v>
      </c>
      <c r="C194" s="40" t="s">
        <v>55</v>
      </c>
      <c r="D194" s="40" t="s">
        <v>56</v>
      </c>
      <c r="E194" s="40" t="s">
        <v>1268</v>
      </c>
      <c r="F194" s="40" t="s">
        <v>1269</v>
      </c>
      <c r="G194" s="44">
        <v>4574544.29</v>
      </c>
      <c r="H194" s="44">
        <v>4574544.29</v>
      </c>
      <c r="I194" s="44">
        <v>0</v>
      </c>
      <c r="J194" s="36" t="s">
        <v>88</v>
      </c>
      <c r="K194" s="36" t="s">
        <v>88</v>
      </c>
      <c r="L194" s="36" t="s">
        <v>88</v>
      </c>
      <c r="M194" s="36" t="s">
        <v>51</v>
      </c>
      <c r="N194" s="36" t="s">
        <v>59</v>
      </c>
      <c r="O194" s="36" t="s">
        <v>997</v>
      </c>
      <c r="P194" s="37"/>
      <c r="Q194" s="37"/>
      <c r="R194" s="37"/>
      <c r="AMK194" s="38"/>
    </row>
    <row r="195" spans="1:18 1025:1025" s="30" customFormat="1" ht="28.15" customHeight="1" x14ac:dyDescent="0.3">
      <c r="A195" s="39" t="s">
        <v>1270</v>
      </c>
      <c r="B195" s="40" t="s">
        <v>136</v>
      </c>
      <c r="C195" s="40" t="s">
        <v>55</v>
      </c>
      <c r="D195" s="40" t="s">
        <v>56</v>
      </c>
      <c r="E195" s="40" t="s">
        <v>1271</v>
      </c>
      <c r="F195" s="40" t="s">
        <v>1272</v>
      </c>
      <c r="G195" s="44">
        <v>2376000</v>
      </c>
      <c r="H195" s="44">
        <v>2376000</v>
      </c>
      <c r="I195" s="44">
        <v>0</v>
      </c>
      <c r="J195" s="36" t="s">
        <v>88</v>
      </c>
      <c r="K195" s="36" t="s">
        <v>88</v>
      </c>
      <c r="L195" s="36" t="s">
        <v>51</v>
      </c>
      <c r="M195" s="36" t="s">
        <v>146</v>
      </c>
      <c r="N195" s="36" t="s">
        <v>159</v>
      </c>
      <c r="O195" s="36" t="s">
        <v>1010</v>
      </c>
      <c r="P195" s="37"/>
      <c r="Q195" s="37"/>
      <c r="R195" s="37"/>
      <c r="AMK195" s="38"/>
    </row>
    <row r="196" spans="1:18 1025:1025" s="30" customFormat="1" ht="28.15" customHeight="1" x14ac:dyDescent="0.3">
      <c r="A196" s="39" t="s">
        <v>1273</v>
      </c>
      <c r="B196" s="40" t="s">
        <v>136</v>
      </c>
      <c r="C196" s="40" t="s">
        <v>55</v>
      </c>
      <c r="D196" s="40" t="s">
        <v>56</v>
      </c>
      <c r="E196" s="40" t="s">
        <v>1274</v>
      </c>
      <c r="F196" s="40" t="s">
        <v>1275</v>
      </c>
      <c r="G196" s="44">
        <v>6000000</v>
      </c>
      <c r="H196" s="44">
        <v>6000000</v>
      </c>
      <c r="I196" s="44">
        <v>0</v>
      </c>
      <c r="J196" s="36" t="s">
        <v>88</v>
      </c>
      <c r="K196" s="36" t="s">
        <v>88</v>
      </c>
      <c r="L196" s="36" t="s">
        <v>51</v>
      </c>
      <c r="M196" s="36" t="s">
        <v>59</v>
      </c>
      <c r="N196" s="36" t="s">
        <v>60</v>
      </c>
      <c r="O196" s="36" t="s">
        <v>1010</v>
      </c>
      <c r="P196" s="37"/>
      <c r="Q196" s="37"/>
      <c r="R196" s="37"/>
      <c r="AMK196" s="38"/>
    </row>
    <row r="197" spans="1:18 1025:1025" s="30" customFormat="1" ht="28.15" customHeight="1" x14ac:dyDescent="0.3">
      <c r="A197" s="39" t="s">
        <v>1276</v>
      </c>
      <c r="B197" s="40" t="s">
        <v>136</v>
      </c>
      <c r="C197" s="40" t="s">
        <v>55</v>
      </c>
      <c r="D197" s="40" t="s">
        <v>56</v>
      </c>
      <c r="E197" s="40" t="s">
        <v>1277</v>
      </c>
      <c r="F197" s="40" t="s">
        <v>1278</v>
      </c>
      <c r="G197" s="44">
        <v>7500000</v>
      </c>
      <c r="H197" s="44">
        <v>7083238.8600000003</v>
      </c>
      <c r="I197" s="44">
        <v>416761.14</v>
      </c>
      <c r="J197" s="36" t="s">
        <v>88</v>
      </c>
      <c r="K197" s="36" t="s">
        <v>88</v>
      </c>
      <c r="L197" s="36" t="s">
        <v>51</v>
      </c>
      <c r="M197" s="36" t="s">
        <v>59</v>
      </c>
      <c r="N197" s="36" t="s">
        <v>60</v>
      </c>
      <c r="O197" s="36" t="s">
        <v>997</v>
      </c>
      <c r="P197" s="37"/>
      <c r="Q197" s="37"/>
      <c r="R197" s="37"/>
      <c r="AMK197" s="38"/>
    </row>
    <row r="198" spans="1:18 1025:1025" s="30" customFormat="1" ht="28.15" customHeight="1" x14ac:dyDescent="0.3">
      <c r="A198" s="39" t="s">
        <v>1279</v>
      </c>
      <c r="B198" s="40" t="s">
        <v>136</v>
      </c>
      <c r="C198" s="40" t="s">
        <v>55</v>
      </c>
      <c r="D198" s="40" t="s">
        <v>56</v>
      </c>
      <c r="E198" s="40" t="s">
        <v>1280</v>
      </c>
      <c r="F198" s="40" t="s">
        <v>1281</v>
      </c>
      <c r="G198" s="44">
        <v>6000000</v>
      </c>
      <c r="H198" s="44">
        <v>6000000</v>
      </c>
      <c r="I198" s="44">
        <v>0</v>
      </c>
      <c r="J198" s="36" t="s">
        <v>88</v>
      </c>
      <c r="K198" s="36" t="s">
        <v>88</v>
      </c>
      <c r="L198" s="36" t="s">
        <v>51</v>
      </c>
      <c r="M198" s="36" t="s">
        <v>59</v>
      </c>
      <c r="N198" s="36" t="s">
        <v>60</v>
      </c>
      <c r="O198" s="36" t="s">
        <v>1010</v>
      </c>
      <c r="P198" s="37"/>
      <c r="Q198" s="37"/>
      <c r="R198" s="37"/>
      <c r="AMK198" s="38"/>
    </row>
    <row r="199" spans="1:18 1025:1025" s="30" customFormat="1" ht="28.15" customHeight="1" x14ac:dyDescent="0.3">
      <c r="A199" s="39" t="s">
        <v>1282</v>
      </c>
      <c r="B199" s="40" t="s">
        <v>136</v>
      </c>
      <c r="C199" s="40" t="s">
        <v>55</v>
      </c>
      <c r="D199" s="40" t="s">
        <v>56</v>
      </c>
      <c r="E199" s="40" t="s">
        <v>1283</v>
      </c>
      <c r="F199" s="40" t="s">
        <v>1284</v>
      </c>
      <c r="G199" s="44">
        <v>5000000</v>
      </c>
      <c r="H199" s="44">
        <v>4803549.0999999996</v>
      </c>
      <c r="I199" s="44">
        <v>196450.9</v>
      </c>
      <c r="J199" s="36" t="s">
        <v>88</v>
      </c>
      <c r="K199" s="36" t="s">
        <v>88</v>
      </c>
      <c r="L199" s="36" t="s">
        <v>51</v>
      </c>
      <c r="M199" s="36" t="s">
        <v>59</v>
      </c>
      <c r="N199" s="36" t="s">
        <v>60</v>
      </c>
      <c r="O199" s="36" t="s">
        <v>1010</v>
      </c>
      <c r="P199" s="37"/>
      <c r="Q199" s="37"/>
      <c r="R199" s="37"/>
      <c r="AMK199" s="38"/>
    </row>
    <row r="200" spans="1:18 1025:1025" s="30" customFormat="1" ht="28.15" customHeight="1" x14ac:dyDescent="0.3">
      <c r="A200" s="39" t="s">
        <v>1285</v>
      </c>
      <c r="B200" s="40" t="s">
        <v>136</v>
      </c>
      <c r="C200" s="40" t="s">
        <v>55</v>
      </c>
      <c r="D200" s="40" t="s">
        <v>56</v>
      </c>
      <c r="E200" s="40" t="s">
        <v>1286</v>
      </c>
      <c r="F200" s="40" t="s">
        <v>1287</v>
      </c>
      <c r="G200" s="44">
        <v>5900000</v>
      </c>
      <c r="H200" s="44">
        <v>5543732.9900000002</v>
      </c>
      <c r="I200" s="44">
        <v>356267.01</v>
      </c>
      <c r="J200" s="36" t="s">
        <v>88</v>
      </c>
      <c r="K200" s="36" t="s">
        <v>88</v>
      </c>
      <c r="L200" s="36" t="s">
        <v>88</v>
      </c>
      <c r="M200" s="36" t="s">
        <v>59</v>
      </c>
      <c r="N200" s="36" t="s">
        <v>60</v>
      </c>
      <c r="O200" s="36" t="s">
        <v>1010</v>
      </c>
      <c r="P200" s="37"/>
      <c r="Q200" s="37"/>
      <c r="R200" s="37"/>
      <c r="AMK200" s="38"/>
    </row>
    <row r="201" spans="1:18 1025:1025" s="30" customFormat="1" ht="28.15" customHeight="1" x14ac:dyDescent="0.3">
      <c r="A201" s="39" t="s">
        <v>1288</v>
      </c>
      <c r="B201" s="40" t="s">
        <v>452</v>
      </c>
      <c r="C201" s="40" t="s">
        <v>55</v>
      </c>
      <c r="D201" s="40" t="s">
        <v>56</v>
      </c>
      <c r="E201" s="40" t="s">
        <v>1289</v>
      </c>
      <c r="F201" s="40" t="s">
        <v>1290</v>
      </c>
      <c r="G201" s="44">
        <v>11820000</v>
      </c>
      <c r="H201" s="44">
        <v>11424112.83</v>
      </c>
      <c r="I201" s="44">
        <v>395887.17</v>
      </c>
      <c r="J201" s="36" t="s">
        <v>88</v>
      </c>
      <c r="K201" s="36" t="s">
        <v>88</v>
      </c>
      <c r="L201" s="36" t="s">
        <v>88</v>
      </c>
      <c r="M201" s="36" t="s">
        <v>60</v>
      </c>
      <c r="N201" s="36" t="s">
        <v>146</v>
      </c>
      <c r="O201" s="36" t="s">
        <v>997</v>
      </c>
      <c r="P201" s="37"/>
      <c r="Q201" s="37"/>
      <c r="R201" s="37"/>
      <c r="AMK201" s="38"/>
    </row>
    <row r="202" spans="1:18 1025:1025" s="30" customFormat="1" ht="28.15" customHeight="1" x14ac:dyDescent="0.3">
      <c r="A202" s="39" t="s">
        <v>1291</v>
      </c>
      <c r="B202" s="40" t="s">
        <v>452</v>
      </c>
      <c r="C202" s="40" t="s">
        <v>55</v>
      </c>
      <c r="D202" s="40" t="s">
        <v>56</v>
      </c>
      <c r="E202" s="40" t="s">
        <v>1292</v>
      </c>
      <c r="F202" s="40" t="s">
        <v>1293</v>
      </c>
      <c r="G202" s="44">
        <v>4531642.32</v>
      </c>
      <c r="H202" s="44">
        <v>4531642.32</v>
      </c>
      <c r="I202" s="44">
        <v>0</v>
      </c>
      <c r="J202" s="36" t="s">
        <v>88</v>
      </c>
      <c r="K202" s="36" t="s">
        <v>88</v>
      </c>
      <c r="L202" s="36" t="s">
        <v>88</v>
      </c>
      <c r="M202" s="36" t="s">
        <v>60</v>
      </c>
      <c r="N202" s="36" t="s">
        <v>146</v>
      </c>
      <c r="O202" s="36" t="s">
        <v>1010</v>
      </c>
      <c r="P202" s="37"/>
      <c r="Q202" s="37"/>
      <c r="R202" s="37"/>
      <c r="AMK202" s="38"/>
    </row>
    <row r="203" spans="1:18 1025:1025" s="30" customFormat="1" ht="28.15" customHeight="1" x14ac:dyDescent="0.3">
      <c r="A203" s="39" t="s">
        <v>1294</v>
      </c>
      <c r="B203" s="40" t="s">
        <v>136</v>
      </c>
      <c r="C203" s="40" t="s">
        <v>55</v>
      </c>
      <c r="D203" s="40" t="s">
        <v>56</v>
      </c>
      <c r="E203" s="40" t="s">
        <v>1295</v>
      </c>
      <c r="F203" s="40" t="s">
        <v>1296</v>
      </c>
      <c r="G203" s="44">
        <v>3448380</v>
      </c>
      <c r="H203" s="44">
        <v>3448380</v>
      </c>
      <c r="I203" s="44">
        <v>0</v>
      </c>
      <c r="J203" s="36" t="s">
        <v>88</v>
      </c>
      <c r="K203" s="36" t="s">
        <v>88</v>
      </c>
      <c r="L203" s="36" t="s">
        <v>88</v>
      </c>
      <c r="M203" s="36" t="s">
        <v>60</v>
      </c>
      <c r="N203" s="36" t="s">
        <v>146</v>
      </c>
      <c r="O203" s="36" t="s">
        <v>1010</v>
      </c>
      <c r="P203" s="37"/>
      <c r="Q203" s="37"/>
      <c r="R203" s="37"/>
      <c r="AMK203" s="38"/>
    </row>
    <row r="204" spans="1:18 1025:1025" s="30" customFormat="1" ht="28.15" customHeight="1" x14ac:dyDescent="0.3">
      <c r="A204" s="39" t="s">
        <v>1297</v>
      </c>
      <c r="B204" s="40" t="s">
        <v>136</v>
      </c>
      <c r="C204" s="40" t="s">
        <v>55</v>
      </c>
      <c r="D204" s="40" t="s">
        <v>56</v>
      </c>
      <c r="E204" s="40" t="s">
        <v>1298</v>
      </c>
      <c r="F204" s="40" t="s">
        <v>1299</v>
      </c>
      <c r="G204" s="44">
        <v>5497000</v>
      </c>
      <c r="H204" s="44">
        <v>5497000</v>
      </c>
      <c r="I204" s="44">
        <v>0</v>
      </c>
      <c r="J204" s="36" t="s">
        <v>88</v>
      </c>
      <c r="K204" s="36" t="s">
        <v>88</v>
      </c>
      <c r="L204" s="36" t="s">
        <v>88</v>
      </c>
      <c r="M204" s="36" t="s">
        <v>60</v>
      </c>
      <c r="N204" s="36" t="s">
        <v>146</v>
      </c>
      <c r="O204" s="36" t="s">
        <v>997</v>
      </c>
      <c r="P204" s="37"/>
      <c r="Q204" s="37"/>
      <c r="R204" s="37"/>
      <c r="AMK204" s="38"/>
    </row>
    <row r="205" spans="1:18 1025:1025" s="30" customFormat="1" ht="28.15" customHeight="1" x14ac:dyDescent="0.3">
      <c r="A205" s="39" t="s">
        <v>1300</v>
      </c>
      <c r="B205" s="40" t="s">
        <v>46</v>
      </c>
      <c r="C205" s="40" t="s">
        <v>55</v>
      </c>
      <c r="D205" s="40" t="s">
        <v>56</v>
      </c>
      <c r="E205" s="40" t="s">
        <v>1301</v>
      </c>
      <c r="F205" s="40" t="s">
        <v>1302</v>
      </c>
      <c r="G205" s="44">
        <v>1500000</v>
      </c>
      <c r="H205" s="44">
        <v>1500000</v>
      </c>
      <c r="I205" s="44">
        <v>0</v>
      </c>
      <c r="J205" s="36" t="s">
        <v>88</v>
      </c>
      <c r="K205" s="36" t="s">
        <v>88</v>
      </c>
      <c r="L205" s="36" t="s">
        <v>88</v>
      </c>
      <c r="M205" s="36" t="s">
        <v>60</v>
      </c>
      <c r="N205" s="36" t="s">
        <v>159</v>
      </c>
      <c r="O205" s="36" t="s">
        <v>1010</v>
      </c>
      <c r="P205" s="37"/>
      <c r="Q205" s="37"/>
      <c r="R205" s="37"/>
      <c r="AMK205" s="38"/>
    </row>
    <row r="206" spans="1:18 1025:1025" s="30" customFormat="1" ht="28.15" customHeight="1" x14ac:dyDescent="0.3">
      <c r="A206" s="39" t="s">
        <v>1303</v>
      </c>
      <c r="B206" s="40" t="s">
        <v>1304</v>
      </c>
      <c r="C206" s="40" t="s">
        <v>55</v>
      </c>
      <c r="D206" s="40" t="s">
        <v>56</v>
      </c>
      <c r="E206" s="40" t="s">
        <v>1305</v>
      </c>
      <c r="F206" s="40" t="s">
        <v>1306</v>
      </c>
      <c r="G206" s="44">
        <v>1500000</v>
      </c>
      <c r="H206" s="44">
        <v>1500000</v>
      </c>
      <c r="I206" s="44">
        <v>0</v>
      </c>
      <c r="J206" s="36" t="s">
        <v>88</v>
      </c>
      <c r="K206" s="36" t="s">
        <v>51</v>
      </c>
      <c r="L206" s="36" t="s">
        <v>59</v>
      </c>
      <c r="M206" s="36" t="s">
        <v>59</v>
      </c>
      <c r="N206" s="36" t="s">
        <v>60</v>
      </c>
      <c r="O206" s="36" t="s">
        <v>1010</v>
      </c>
      <c r="P206" s="37"/>
      <c r="Q206" s="37"/>
      <c r="R206" s="37"/>
      <c r="AMK206" s="38"/>
    </row>
    <row r="207" spans="1:18 1025:1025" s="30" customFormat="1" ht="28.15" customHeight="1" x14ac:dyDescent="0.3">
      <c r="A207" s="39" t="s">
        <v>1307</v>
      </c>
      <c r="B207" s="40" t="s">
        <v>148</v>
      </c>
      <c r="C207" s="40" t="s">
        <v>55</v>
      </c>
      <c r="D207" s="40" t="s">
        <v>117</v>
      </c>
      <c r="E207" s="40" t="s">
        <v>1308</v>
      </c>
      <c r="F207" s="40" t="s">
        <v>1309</v>
      </c>
      <c r="G207" s="44">
        <v>14500000</v>
      </c>
      <c r="H207" s="44">
        <v>7141575</v>
      </c>
      <c r="I207" s="44">
        <v>7358425</v>
      </c>
      <c r="J207" s="36">
        <v>0</v>
      </c>
      <c r="K207" s="36">
        <v>0</v>
      </c>
      <c r="L207" s="36">
        <v>0</v>
      </c>
      <c r="M207" s="36">
        <v>0</v>
      </c>
      <c r="N207" s="36" t="s">
        <v>60</v>
      </c>
      <c r="O207" s="36" t="s">
        <v>997</v>
      </c>
      <c r="P207" s="37"/>
      <c r="Q207" s="37"/>
      <c r="R207" s="37"/>
      <c r="AMK207" s="38"/>
    </row>
    <row r="208" spans="1:18 1025:1025" s="30" customFormat="1" ht="28.15" customHeight="1" x14ac:dyDescent="0.3">
      <c r="A208" s="39" t="s">
        <v>1310</v>
      </c>
      <c r="B208" s="40" t="s">
        <v>148</v>
      </c>
      <c r="C208" s="40" t="s">
        <v>55</v>
      </c>
      <c r="D208" s="40" t="s">
        <v>117</v>
      </c>
      <c r="E208" s="40" t="s">
        <v>1311</v>
      </c>
      <c r="F208" s="40" t="s">
        <v>1312</v>
      </c>
      <c r="G208" s="44">
        <v>503972531.83999997</v>
      </c>
      <c r="H208" s="44">
        <v>1467000</v>
      </c>
      <c r="I208" s="44">
        <v>502505531.83999997</v>
      </c>
      <c r="J208" s="36">
        <v>0</v>
      </c>
      <c r="K208" s="36">
        <v>0</v>
      </c>
      <c r="L208" s="36">
        <v>0</v>
      </c>
      <c r="M208" s="36">
        <v>0</v>
      </c>
      <c r="N208" s="36" t="s">
        <v>60</v>
      </c>
      <c r="O208" s="36" t="s">
        <v>997</v>
      </c>
      <c r="P208" s="37"/>
      <c r="Q208" s="37"/>
      <c r="R208" s="37"/>
      <c r="AMK208" s="38"/>
    </row>
    <row r="209" spans="1:18 1025:1025" s="30" customFormat="1" ht="28.15" customHeight="1" x14ac:dyDescent="0.3">
      <c r="A209" s="39" t="s">
        <v>1313</v>
      </c>
      <c r="B209" s="40" t="s">
        <v>528</v>
      </c>
      <c r="C209" s="40" t="s">
        <v>55</v>
      </c>
      <c r="D209" s="40" t="s">
        <v>56</v>
      </c>
      <c r="E209" s="40" t="s">
        <v>1314</v>
      </c>
      <c r="F209" s="40" t="s">
        <v>1315</v>
      </c>
      <c r="G209" s="44">
        <v>5470000</v>
      </c>
      <c r="H209" s="44">
        <v>5470000</v>
      </c>
      <c r="I209" s="44">
        <v>0</v>
      </c>
      <c r="J209" s="36">
        <v>0</v>
      </c>
      <c r="K209" s="36">
        <v>0</v>
      </c>
      <c r="L209" s="36">
        <v>0</v>
      </c>
      <c r="M209" s="36">
        <v>0</v>
      </c>
      <c r="N209" s="36" t="s">
        <v>60</v>
      </c>
      <c r="O209" s="36" t="s">
        <v>997</v>
      </c>
      <c r="P209" s="37"/>
      <c r="Q209" s="37"/>
      <c r="R209" s="37"/>
      <c r="AMK209" s="38"/>
    </row>
    <row r="210" spans="1:18 1025:1025" s="30" customFormat="1" ht="28.15" customHeight="1" x14ac:dyDescent="0.3">
      <c r="A210" s="39" t="s">
        <v>1316</v>
      </c>
      <c r="B210" s="40" t="s">
        <v>1317</v>
      </c>
      <c r="C210" s="40" t="s">
        <v>55</v>
      </c>
      <c r="D210" s="40" t="s">
        <v>56</v>
      </c>
      <c r="E210" s="40" t="s">
        <v>1318</v>
      </c>
      <c r="F210" s="40" t="s">
        <v>1319</v>
      </c>
      <c r="G210" s="44">
        <v>2944000</v>
      </c>
      <c r="H210" s="44">
        <v>2944000</v>
      </c>
      <c r="I210" s="44">
        <v>0</v>
      </c>
      <c r="J210" s="36">
        <v>0</v>
      </c>
      <c r="K210" s="36">
        <v>0</v>
      </c>
      <c r="L210" s="36">
        <v>0</v>
      </c>
      <c r="M210" s="36">
        <v>0</v>
      </c>
      <c r="N210" s="36" t="s">
        <v>60</v>
      </c>
      <c r="O210" s="36" t="s">
        <v>997</v>
      </c>
      <c r="P210" s="37"/>
      <c r="Q210" s="37"/>
      <c r="R210" s="37"/>
      <c r="AMK210" s="38"/>
    </row>
    <row r="211" spans="1:18 1025:1025" s="30" customFormat="1" ht="28.15" customHeight="1" x14ac:dyDescent="0.3">
      <c r="A211" s="39" t="s">
        <v>1320</v>
      </c>
      <c r="B211" s="40" t="s">
        <v>148</v>
      </c>
      <c r="C211" s="40" t="s">
        <v>55</v>
      </c>
      <c r="D211" s="40" t="s">
        <v>117</v>
      </c>
      <c r="E211" s="40" t="s">
        <v>1321</v>
      </c>
      <c r="F211" s="40" t="s">
        <v>1322</v>
      </c>
      <c r="G211" s="44">
        <v>80417153.840000004</v>
      </c>
      <c r="H211" s="44">
        <v>45017153.850000001</v>
      </c>
      <c r="I211" s="44">
        <v>35399999.990000002</v>
      </c>
      <c r="J211" s="36">
        <v>0</v>
      </c>
      <c r="K211" s="36">
        <v>0</v>
      </c>
      <c r="L211" s="36">
        <v>0</v>
      </c>
      <c r="M211" s="36">
        <v>0</v>
      </c>
      <c r="N211" s="36" t="s">
        <v>159</v>
      </c>
      <c r="O211" s="36" t="s">
        <v>997</v>
      </c>
      <c r="P211" s="37"/>
      <c r="Q211" s="37"/>
      <c r="R211" s="37"/>
      <c r="AMK211" s="38"/>
    </row>
    <row r="212" spans="1:18 1025:1025" s="30" customFormat="1" ht="28.15" customHeight="1" x14ac:dyDescent="0.3">
      <c r="A212" s="39" t="s">
        <v>1384</v>
      </c>
      <c r="B212" s="40" t="s">
        <v>148</v>
      </c>
      <c r="C212" s="40" t="s">
        <v>55</v>
      </c>
      <c r="D212" s="40" t="s">
        <v>117</v>
      </c>
      <c r="E212" s="40" t="s">
        <v>1385</v>
      </c>
      <c r="F212" s="40" t="s">
        <v>1386</v>
      </c>
      <c r="G212" s="44">
        <v>60975122</v>
      </c>
      <c r="H212" s="44">
        <v>47975122</v>
      </c>
      <c r="I212" s="44">
        <v>13000000</v>
      </c>
      <c r="J212" s="36">
        <v>0</v>
      </c>
      <c r="K212" s="36">
        <v>0</v>
      </c>
      <c r="L212" s="36">
        <v>0</v>
      </c>
      <c r="M212" s="36">
        <v>0</v>
      </c>
      <c r="N212" s="36" t="s">
        <v>574</v>
      </c>
      <c r="O212" s="36" t="s">
        <v>1336</v>
      </c>
      <c r="P212" s="37"/>
      <c r="Q212" s="37"/>
      <c r="R212" s="37"/>
      <c r="AMK212" s="38"/>
    </row>
    <row r="213" spans="1:18 1025:1025" s="30" customFormat="1" ht="28.15" customHeight="1" x14ac:dyDescent="0.3">
      <c r="A213" s="39" t="s">
        <v>1387</v>
      </c>
      <c r="B213" s="40" t="s">
        <v>148</v>
      </c>
      <c r="C213" s="40" t="s">
        <v>55</v>
      </c>
      <c r="D213" s="40" t="s">
        <v>117</v>
      </c>
      <c r="E213" s="40" t="s">
        <v>1388</v>
      </c>
      <c r="F213" s="40" t="s">
        <v>1389</v>
      </c>
      <c r="G213" s="44">
        <v>16850000</v>
      </c>
      <c r="H213" s="44">
        <v>15850000</v>
      </c>
      <c r="I213" s="44">
        <v>1000000</v>
      </c>
      <c r="J213" s="36">
        <v>0</v>
      </c>
      <c r="K213" s="36">
        <v>0</v>
      </c>
      <c r="L213" s="36">
        <v>0</v>
      </c>
      <c r="M213" s="36">
        <v>0</v>
      </c>
      <c r="N213" s="36" t="s">
        <v>574</v>
      </c>
      <c r="O213" s="36" t="s">
        <v>1336</v>
      </c>
      <c r="P213" s="37"/>
      <c r="Q213" s="37"/>
      <c r="R213" s="37"/>
      <c r="AMK213" s="38"/>
    </row>
    <row r="214" spans="1:18 1025:1025" s="30" customFormat="1" ht="28.15" customHeight="1" x14ac:dyDescent="0.3">
      <c r="A214" s="39" t="s">
        <v>1393</v>
      </c>
      <c r="B214" s="40" t="s">
        <v>148</v>
      </c>
      <c r="C214" s="40" t="s">
        <v>55</v>
      </c>
      <c r="D214" s="40" t="s">
        <v>117</v>
      </c>
      <c r="E214" s="40" t="s">
        <v>1394</v>
      </c>
      <c r="F214" s="40" t="s">
        <v>1395</v>
      </c>
      <c r="G214" s="44">
        <v>992263653.07000005</v>
      </c>
      <c r="H214" s="44">
        <v>1472734.87</v>
      </c>
      <c r="I214" s="44">
        <v>990790918.20000005</v>
      </c>
      <c r="J214" s="36">
        <v>0</v>
      </c>
      <c r="K214" s="36">
        <v>0</v>
      </c>
      <c r="L214" s="36">
        <v>0</v>
      </c>
      <c r="M214" s="36">
        <v>0</v>
      </c>
      <c r="N214" s="36" t="s">
        <v>60</v>
      </c>
      <c r="O214" s="36" t="s">
        <v>1326</v>
      </c>
      <c r="P214" s="37"/>
      <c r="Q214" s="37"/>
      <c r="R214" s="37"/>
      <c r="AMK214" s="38"/>
    </row>
    <row r="215" spans="1:18 1025:1025" s="30" customFormat="1" ht="28.15" customHeight="1" x14ac:dyDescent="0.3">
      <c r="A215" s="39" t="s">
        <v>1396</v>
      </c>
      <c r="B215" s="40" t="s">
        <v>148</v>
      </c>
      <c r="C215" s="40" t="s">
        <v>55</v>
      </c>
      <c r="D215" s="40" t="s">
        <v>117</v>
      </c>
      <c r="E215" s="40" t="s">
        <v>1397</v>
      </c>
      <c r="F215" s="40" t="s">
        <v>1398</v>
      </c>
      <c r="G215" s="44">
        <v>318053713.79000002</v>
      </c>
      <c r="H215" s="44">
        <v>1467000</v>
      </c>
      <c r="I215" s="44">
        <v>316586713.79000002</v>
      </c>
      <c r="J215" s="36">
        <v>0</v>
      </c>
      <c r="K215" s="36">
        <v>0</v>
      </c>
      <c r="L215" s="36">
        <v>0</v>
      </c>
      <c r="M215" s="36">
        <v>0</v>
      </c>
      <c r="N215" s="36" t="s">
        <v>146</v>
      </c>
      <c r="O215" s="36" t="s">
        <v>1326</v>
      </c>
      <c r="P215" s="37"/>
      <c r="Q215" s="37"/>
      <c r="R215" s="37"/>
      <c r="AMK215" s="38"/>
    </row>
    <row r="216" spans="1:18 1025:1025" s="30" customFormat="1" ht="28.15" customHeight="1" x14ac:dyDescent="0.3">
      <c r="A216" s="39" t="s">
        <v>1408</v>
      </c>
      <c r="B216" s="40" t="s">
        <v>1409</v>
      </c>
      <c r="C216" s="40" t="s">
        <v>55</v>
      </c>
      <c r="D216" s="40" t="s">
        <v>56</v>
      </c>
      <c r="E216" s="40" t="s">
        <v>1410</v>
      </c>
      <c r="F216" s="40" t="s">
        <v>1411</v>
      </c>
      <c r="G216" s="44">
        <v>16850000</v>
      </c>
      <c r="H216" s="44">
        <v>16850000</v>
      </c>
      <c r="I216" s="44">
        <v>0</v>
      </c>
      <c r="J216" s="36">
        <v>0</v>
      </c>
      <c r="K216" s="36">
        <v>0</v>
      </c>
      <c r="L216" s="36" t="s">
        <v>59</v>
      </c>
      <c r="M216" s="36" t="s">
        <v>60</v>
      </c>
      <c r="N216" s="36" t="s">
        <v>146</v>
      </c>
      <c r="O216" s="36" t="s">
        <v>1326</v>
      </c>
      <c r="P216" s="37"/>
      <c r="Q216" s="37"/>
      <c r="R216" s="37"/>
      <c r="AMK216" s="38"/>
    </row>
    <row r="217" spans="1:18 1025:1025" s="30" customFormat="1" ht="28.15" customHeight="1" x14ac:dyDescent="0.3">
      <c r="A217" s="39" t="s">
        <v>1412</v>
      </c>
      <c r="B217" s="40" t="s">
        <v>1413</v>
      </c>
      <c r="C217" s="40" t="s">
        <v>55</v>
      </c>
      <c r="D217" s="40" t="s">
        <v>56</v>
      </c>
      <c r="E217" s="40" t="s">
        <v>1414</v>
      </c>
      <c r="F217" s="40" t="s">
        <v>1415</v>
      </c>
      <c r="G217" s="44">
        <v>3850000</v>
      </c>
      <c r="H217" s="44">
        <v>3850000</v>
      </c>
      <c r="I217" s="44">
        <v>0</v>
      </c>
      <c r="J217" s="36">
        <v>0</v>
      </c>
      <c r="K217" s="36">
        <v>0</v>
      </c>
      <c r="L217" s="36" t="s">
        <v>59</v>
      </c>
      <c r="M217" s="36" t="s">
        <v>146</v>
      </c>
      <c r="N217" s="36" t="s">
        <v>159</v>
      </c>
      <c r="O217" s="36" t="s">
        <v>1326</v>
      </c>
      <c r="P217" s="37"/>
      <c r="Q217" s="37"/>
      <c r="R217" s="37"/>
      <c r="AMK217" s="38"/>
    </row>
    <row r="218" spans="1:18 1025:1025" s="30" customFormat="1" ht="28.15" customHeight="1" x14ac:dyDescent="0.3">
      <c r="A218" s="39" t="s">
        <v>1499</v>
      </c>
      <c r="B218" s="40" t="s">
        <v>1409</v>
      </c>
      <c r="C218" s="40" t="s">
        <v>55</v>
      </c>
      <c r="D218" s="40" t="s">
        <v>56</v>
      </c>
      <c r="E218" s="40" t="s">
        <v>1500</v>
      </c>
      <c r="F218" s="40" t="s">
        <v>1501</v>
      </c>
      <c r="G218" s="44">
        <v>46274000</v>
      </c>
      <c r="H218" s="44">
        <v>46274000</v>
      </c>
      <c r="I218" s="44">
        <v>0</v>
      </c>
      <c r="J218" s="36">
        <v>0</v>
      </c>
      <c r="K218" s="36">
        <v>0</v>
      </c>
      <c r="L218" s="36" t="s">
        <v>88</v>
      </c>
      <c r="M218" s="36" t="s">
        <v>59</v>
      </c>
      <c r="N218" s="36" t="s">
        <v>60</v>
      </c>
      <c r="O218" s="36" t="s">
        <v>1326</v>
      </c>
      <c r="P218" s="37"/>
      <c r="Q218" s="37"/>
      <c r="R218" s="37"/>
      <c r="AMK218" s="38"/>
    </row>
    <row r="219" spans="1:18 1025:1025" s="30" customFormat="1" ht="28.15" customHeight="1" x14ac:dyDescent="0.3">
      <c r="A219" s="39" t="s">
        <v>1502</v>
      </c>
      <c r="B219" s="40" t="s">
        <v>1409</v>
      </c>
      <c r="C219" s="40" t="s">
        <v>55</v>
      </c>
      <c r="D219" s="40" t="s">
        <v>56</v>
      </c>
      <c r="E219" s="40" t="s">
        <v>1503</v>
      </c>
      <c r="F219" s="40" t="s">
        <v>1504</v>
      </c>
      <c r="G219" s="44">
        <v>17250000</v>
      </c>
      <c r="H219" s="44">
        <v>17250000</v>
      </c>
      <c r="I219" s="44">
        <v>0</v>
      </c>
      <c r="J219" s="36">
        <v>0</v>
      </c>
      <c r="K219" s="36">
        <v>0</v>
      </c>
      <c r="L219" s="36" t="s">
        <v>88</v>
      </c>
      <c r="M219" s="36" t="s">
        <v>59</v>
      </c>
      <c r="N219" s="36" t="s">
        <v>59</v>
      </c>
      <c r="O219" s="36" t="s">
        <v>1326</v>
      </c>
      <c r="P219" s="37"/>
      <c r="Q219" s="37"/>
      <c r="R219" s="37"/>
      <c r="AMK219" s="38"/>
    </row>
    <row r="220" spans="1:18 1025:1025" s="30" customFormat="1" ht="28.15" customHeight="1" x14ac:dyDescent="0.3">
      <c r="A220" s="39" t="s">
        <v>1505</v>
      </c>
      <c r="B220" s="40" t="s">
        <v>1409</v>
      </c>
      <c r="C220" s="40" t="s">
        <v>55</v>
      </c>
      <c r="D220" s="40" t="s">
        <v>56</v>
      </c>
      <c r="E220" s="40" t="s">
        <v>1506</v>
      </c>
      <c r="F220" s="40" t="s">
        <v>1507</v>
      </c>
      <c r="G220" s="44">
        <v>20000000</v>
      </c>
      <c r="H220" s="44">
        <v>20000000</v>
      </c>
      <c r="I220" s="44">
        <v>0</v>
      </c>
      <c r="J220" s="36">
        <v>0</v>
      </c>
      <c r="K220" s="36">
        <v>0</v>
      </c>
      <c r="L220" s="36" t="s">
        <v>51</v>
      </c>
      <c r="M220" s="36" t="s">
        <v>60</v>
      </c>
      <c r="N220" s="36" t="s">
        <v>146</v>
      </c>
      <c r="O220" s="36" t="s">
        <v>1326</v>
      </c>
      <c r="P220" s="37"/>
      <c r="Q220" s="37"/>
      <c r="R220" s="37"/>
      <c r="AMK220" s="38"/>
    </row>
    <row r="221" spans="1:18 1025:1025" s="30" customFormat="1" ht="28.15" customHeight="1" x14ac:dyDescent="0.3">
      <c r="A221" s="39" t="s">
        <v>1508</v>
      </c>
      <c r="B221" s="40" t="s">
        <v>1409</v>
      </c>
      <c r="C221" s="40" t="s">
        <v>55</v>
      </c>
      <c r="D221" s="40" t="s">
        <v>56</v>
      </c>
      <c r="E221" s="40" t="s">
        <v>1509</v>
      </c>
      <c r="F221" s="40" t="s">
        <v>1510</v>
      </c>
      <c r="G221" s="44">
        <v>26000000</v>
      </c>
      <c r="H221" s="44">
        <v>26000000</v>
      </c>
      <c r="I221" s="44">
        <v>0</v>
      </c>
      <c r="J221" s="36">
        <v>0</v>
      </c>
      <c r="K221" s="36">
        <v>0</v>
      </c>
      <c r="L221" s="36" t="s">
        <v>51</v>
      </c>
      <c r="M221" s="36" t="s">
        <v>60</v>
      </c>
      <c r="N221" s="36" t="s">
        <v>146</v>
      </c>
      <c r="O221" s="36" t="s">
        <v>1326</v>
      </c>
      <c r="P221" s="37"/>
      <c r="Q221" s="37"/>
      <c r="R221" s="37"/>
      <c r="AMK221" s="38"/>
    </row>
    <row r="222" spans="1:18 1025:1025" s="30" customFormat="1" ht="28.15" customHeight="1" x14ac:dyDescent="0.3">
      <c r="A222" s="39"/>
      <c r="B222" s="40" t="s">
        <v>2062</v>
      </c>
      <c r="C222" s="40" t="s">
        <v>55</v>
      </c>
      <c r="D222" s="40" t="s">
        <v>56</v>
      </c>
      <c r="E222" s="40" t="s">
        <v>2043</v>
      </c>
      <c r="F222" s="40" t="s">
        <v>2044</v>
      </c>
      <c r="G222" s="44">
        <v>100000000</v>
      </c>
      <c r="H222" s="44">
        <v>90000000</v>
      </c>
      <c r="I222" s="44">
        <v>10000000</v>
      </c>
      <c r="J222" s="36" t="s">
        <v>88</v>
      </c>
      <c r="K222" s="36" t="s">
        <v>88</v>
      </c>
      <c r="L222" s="36" t="s">
        <v>51</v>
      </c>
      <c r="M222" s="36" t="s">
        <v>60</v>
      </c>
      <c r="N222" s="36" t="s">
        <v>60</v>
      </c>
      <c r="O222" s="36" t="s">
        <v>1326</v>
      </c>
      <c r="P222" s="37"/>
      <c r="Q222" s="37"/>
      <c r="R222" s="37"/>
      <c r="AMK222" s="38"/>
    </row>
    <row r="223" spans="1:18 1025:1025" s="30" customFormat="1" ht="28.15" customHeight="1" x14ac:dyDescent="0.3">
      <c r="A223" s="39" t="s">
        <v>1539</v>
      </c>
      <c r="B223" s="40" t="s">
        <v>788</v>
      </c>
      <c r="C223" s="40" t="s">
        <v>55</v>
      </c>
      <c r="D223" s="40" t="s">
        <v>56</v>
      </c>
      <c r="E223" s="40" t="s">
        <v>1540</v>
      </c>
      <c r="F223" s="40" t="s">
        <v>1541</v>
      </c>
      <c r="G223" s="44">
        <v>15000000</v>
      </c>
      <c r="H223" s="44">
        <v>15000000</v>
      </c>
      <c r="I223" s="44">
        <v>0</v>
      </c>
      <c r="J223" s="36" t="s">
        <v>88</v>
      </c>
      <c r="K223" s="36" t="s">
        <v>88</v>
      </c>
      <c r="L223" s="36" t="s">
        <v>51</v>
      </c>
      <c r="M223" s="36" t="s">
        <v>146</v>
      </c>
      <c r="N223" s="36" t="s">
        <v>159</v>
      </c>
      <c r="O223" s="36" t="s">
        <v>1326</v>
      </c>
      <c r="P223" s="37"/>
      <c r="Q223" s="37"/>
      <c r="R223" s="37"/>
      <c r="AMK223" s="38"/>
    </row>
    <row r="224" spans="1:18 1025:1025" s="30" customFormat="1" ht="28.15" customHeight="1" x14ac:dyDescent="0.3">
      <c r="A224" s="39" t="s">
        <v>1542</v>
      </c>
      <c r="B224" s="40" t="s">
        <v>788</v>
      </c>
      <c r="C224" s="40" t="s">
        <v>55</v>
      </c>
      <c r="D224" s="40" t="s">
        <v>56</v>
      </c>
      <c r="E224" s="40" t="s">
        <v>1543</v>
      </c>
      <c r="F224" s="40" t="s">
        <v>1544</v>
      </c>
      <c r="G224" s="44">
        <v>3250000</v>
      </c>
      <c r="H224" s="44">
        <v>3250000</v>
      </c>
      <c r="I224" s="44">
        <v>0</v>
      </c>
      <c r="J224" s="36" t="s">
        <v>88</v>
      </c>
      <c r="K224" s="36" t="s">
        <v>88</v>
      </c>
      <c r="L224" s="36" t="s">
        <v>51</v>
      </c>
      <c r="M224" s="36" t="s">
        <v>159</v>
      </c>
      <c r="N224" s="36" t="s">
        <v>574</v>
      </c>
      <c r="O224" s="36" t="s">
        <v>1336</v>
      </c>
      <c r="P224" s="37"/>
      <c r="Q224" s="37"/>
      <c r="R224" s="37"/>
      <c r="AMK224" s="38"/>
    </row>
    <row r="225" spans="1:18 1025:1025" s="30" customFormat="1" ht="28.15" customHeight="1" x14ac:dyDescent="0.3">
      <c r="A225" s="39" t="s">
        <v>1545</v>
      </c>
      <c r="B225" s="40" t="s">
        <v>788</v>
      </c>
      <c r="C225" s="40" t="s">
        <v>55</v>
      </c>
      <c r="D225" s="40" t="s">
        <v>56</v>
      </c>
      <c r="E225" s="40" t="s">
        <v>1546</v>
      </c>
      <c r="F225" s="40" t="s">
        <v>1547</v>
      </c>
      <c r="G225" s="44">
        <v>3100000</v>
      </c>
      <c r="H225" s="44">
        <v>3100000</v>
      </c>
      <c r="I225" s="44">
        <v>0</v>
      </c>
      <c r="J225" s="36" t="s">
        <v>88</v>
      </c>
      <c r="K225" s="36" t="s">
        <v>88</v>
      </c>
      <c r="L225" s="36" t="s">
        <v>51</v>
      </c>
      <c r="M225" s="36" t="s">
        <v>159</v>
      </c>
      <c r="N225" s="36" t="s">
        <v>574</v>
      </c>
      <c r="O225" s="36" t="s">
        <v>1336</v>
      </c>
      <c r="P225" s="37"/>
      <c r="Q225" s="37"/>
      <c r="R225" s="37"/>
      <c r="AMK225" s="38"/>
    </row>
    <row r="226" spans="1:18 1025:1025" s="30" customFormat="1" ht="28.15" customHeight="1" x14ac:dyDescent="0.3">
      <c r="A226" s="39" t="s">
        <v>1548</v>
      </c>
      <c r="B226" s="40" t="s">
        <v>788</v>
      </c>
      <c r="C226" s="40" t="s">
        <v>55</v>
      </c>
      <c r="D226" s="40" t="s">
        <v>56</v>
      </c>
      <c r="E226" s="40" t="s">
        <v>1549</v>
      </c>
      <c r="F226" s="40" t="s">
        <v>1550</v>
      </c>
      <c r="G226" s="44">
        <v>5300000</v>
      </c>
      <c r="H226" s="44">
        <v>5300000</v>
      </c>
      <c r="I226" s="44">
        <v>0</v>
      </c>
      <c r="J226" s="36" t="s">
        <v>88</v>
      </c>
      <c r="K226" s="36" t="s">
        <v>88</v>
      </c>
      <c r="L226" s="36" t="s">
        <v>51</v>
      </c>
      <c r="M226" s="36" t="s">
        <v>159</v>
      </c>
      <c r="N226" s="36" t="s">
        <v>574</v>
      </c>
      <c r="O226" s="36" t="s">
        <v>1326</v>
      </c>
      <c r="P226" s="37"/>
      <c r="Q226" s="37"/>
      <c r="R226" s="37"/>
      <c r="AMK226" s="38"/>
    </row>
    <row r="227" spans="1:18 1025:1025" s="30" customFormat="1" ht="28.15" customHeight="1" x14ac:dyDescent="0.3">
      <c r="A227" s="39" t="s">
        <v>1551</v>
      </c>
      <c r="B227" s="40" t="s">
        <v>788</v>
      </c>
      <c r="C227" s="40" t="s">
        <v>55</v>
      </c>
      <c r="D227" s="40" t="s">
        <v>56</v>
      </c>
      <c r="E227" s="40" t="s">
        <v>1552</v>
      </c>
      <c r="F227" s="40" t="s">
        <v>1553</v>
      </c>
      <c r="G227" s="44">
        <v>7000000</v>
      </c>
      <c r="H227" s="44">
        <v>7000000</v>
      </c>
      <c r="I227" s="44">
        <v>0</v>
      </c>
      <c r="J227" s="36" t="s">
        <v>88</v>
      </c>
      <c r="K227" s="36" t="s">
        <v>88</v>
      </c>
      <c r="L227" s="36" t="s">
        <v>51</v>
      </c>
      <c r="M227" s="36" t="s">
        <v>159</v>
      </c>
      <c r="N227" s="36" t="s">
        <v>574</v>
      </c>
      <c r="O227" s="36" t="s">
        <v>1326</v>
      </c>
      <c r="P227" s="37"/>
      <c r="Q227" s="37"/>
      <c r="R227" s="37"/>
      <c r="AMK227" s="38"/>
    </row>
    <row r="228" spans="1:18 1025:1025" s="30" customFormat="1" ht="28.15" customHeight="1" x14ac:dyDescent="0.3">
      <c r="A228" s="39" t="s">
        <v>1554</v>
      </c>
      <c r="B228" s="40" t="s">
        <v>46</v>
      </c>
      <c r="C228" s="40" t="s">
        <v>55</v>
      </c>
      <c r="D228" s="40" t="s">
        <v>56</v>
      </c>
      <c r="E228" s="40" t="s">
        <v>1555</v>
      </c>
      <c r="F228" s="40" t="s">
        <v>1556</v>
      </c>
      <c r="G228" s="44">
        <v>7353260</v>
      </c>
      <c r="H228" s="44">
        <v>7353260</v>
      </c>
      <c r="I228" s="44">
        <v>0</v>
      </c>
      <c r="J228" s="36" t="s">
        <v>88</v>
      </c>
      <c r="K228" s="36" t="s">
        <v>88</v>
      </c>
      <c r="L228" s="36" t="s">
        <v>51</v>
      </c>
      <c r="M228" s="36" t="s">
        <v>146</v>
      </c>
      <c r="N228" s="36" t="s">
        <v>159</v>
      </c>
      <c r="O228" s="36" t="s">
        <v>1326</v>
      </c>
      <c r="P228" s="37"/>
      <c r="Q228" s="37"/>
      <c r="R228" s="37"/>
      <c r="AMK228" s="38"/>
    </row>
    <row r="229" spans="1:18 1025:1025" s="30" customFormat="1" ht="28.15" customHeight="1" x14ac:dyDescent="0.3">
      <c r="A229" s="39" t="s">
        <v>1557</v>
      </c>
      <c r="B229" s="40" t="s">
        <v>46</v>
      </c>
      <c r="C229" s="40" t="s">
        <v>55</v>
      </c>
      <c r="D229" s="40" t="s">
        <v>56</v>
      </c>
      <c r="E229" s="40" t="s">
        <v>1558</v>
      </c>
      <c r="F229" s="40" t="s">
        <v>1559</v>
      </c>
      <c r="G229" s="44">
        <v>2674629.7200000002</v>
      </c>
      <c r="H229" s="44">
        <v>2674629.7200000002</v>
      </c>
      <c r="I229" s="44">
        <v>0</v>
      </c>
      <c r="J229" s="36" t="s">
        <v>88</v>
      </c>
      <c r="K229" s="36" t="s">
        <v>88</v>
      </c>
      <c r="L229" s="36" t="s">
        <v>51</v>
      </c>
      <c r="M229" s="36" t="s">
        <v>146</v>
      </c>
      <c r="N229" s="36" t="s">
        <v>159</v>
      </c>
      <c r="O229" s="36" t="s">
        <v>1326</v>
      </c>
      <c r="P229" s="37"/>
      <c r="Q229" s="37"/>
      <c r="R229" s="37"/>
      <c r="AMK229" s="38"/>
    </row>
    <row r="230" spans="1:18 1025:1025" s="30" customFormat="1" ht="28.15" customHeight="1" x14ac:dyDescent="0.3">
      <c r="A230" s="39" t="s">
        <v>1560</v>
      </c>
      <c r="B230" s="40" t="s">
        <v>46</v>
      </c>
      <c r="C230" s="40" t="s">
        <v>55</v>
      </c>
      <c r="D230" s="40" t="s">
        <v>56</v>
      </c>
      <c r="E230" s="40" t="s">
        <v>1561</v>
      </c>
      <c r="F230" s="40" t="s">
        <v>1562</v>
      </c>
      <c r="G230" s="44">
        <v>16500000</v>
      </c>
      <c r="H230" s="44">
        <v>16500000</v>
      </c>
      <c r="I230" s="44">
        <v>0</v>
      </c>
      <c r="J230" s="36" t="s">
        <v>88</v>
      </c>
      <c r="K230" s="36" t="s">
        <v>88</v>
      </c>
      <c r="L230" s="36" t="s">
        <v>51</v>
      </c>
      <c r="M230" s="36" t="s">
        <v>59</v>
      </c>
      <c r="N230" s="36" t="s">
        <v>60</v>
      </c>
      <c r="O230" s="36" t="s">
        <v>1326</v>
      </c>
      <c r="P230" s="37"/>
      <c r="Q230" s="37"/>
      <c r="R230" s="37"/>
      <c r="AMK230" s="38"/>
    </row>
    <row r="231" spans="1:18 1025:1025" s="30" customFormat="1" ht="28.15" customHeight="1" x14ac:dyDescent="0.3">
      <c r="A231" s="39" t="s">
        <v>1563</v>
      </c>
      <c r="B231" s="40" t="s">
        <v>46</v>
      </c>
      <c r="C231" s="40" t="s">
        <v>55</v>
      </c>
      <c r="D231" s="40" t="s">
        <v>56</v>
      </c>
      <c r="E231" s="40" t="s">
        <v>1564</v>
      </c>
      <c r="F231" s="40" t="s">
        <v>1565</v>
      </c>
      <c r="G231" s="44">
        <v>7835000</v>
      </c>
      <c r="H231" s="44">
        <v>7835000</v>
      </c>
      <c r="I231" s="44">
        <v>0</v>
      </c>
      <c r="J231" s="36" t="s">
        <v>88</v>
      </c>
      <c r="K231" s="36" t="s">
        <v>88</v>
      </c>
      <c r="L231" s="36" t="s">
        <v>51</v>
      </c>
      <c r="M231" s="36" t="s">
        <v>146</v>
      </c>
      <c r="N231" s="36" t="s">
        <v>159</v>
      </c>
      <c r="O231" s="36" t="s">
        <v>1326</v>
      </c>
      <c r="P231" s="37"/>
      <c r="Q231" s="37"/>
      <c r="R231" s="37"/>
      <c r="AMK231" s="38"/>
    </row>
    <row r="232" spans="1:18 1025:1025" s="30" customFormat="1" ht="28.15" customHeight="1" x14ac:dyDescent="0.3">
      <c r="A232" s="39" t="s">
        <v>1566</v>
      </c>
      <c r="B232" s="40" t="s">
        <v>46</v>
      </c>
      <c r="C232" s="40" t="s">
        <v>55</v>
      </c>
      <c r="D232" s="40" t="s">
        <v>56</v>
      </c>
      <c r="E232" s="40" t="s">
        <v>1567</v>
      </c>
      <c r="F232" s="40" t="s">
        <v>1568</v>
      </c>
      <c r="G232" s="44">
        <v>4500000</v>
      </c>
      <c r="H232" s="44">
        <v>4500000</v>
      </c>
      <c r="I232" s="44">
        <v>0</v>
      </c>
      <c r="J232" s="36" t="s">
        <v>88</v>
      </c>
      <c r="K232" s="36" t="s">
        <v>88</v>
      </c>
      <c r="L232" s="36" t="s">
        <v>51</v>
      </c>
      <c r="M232" s="36" t="s">
        <v>146</v>
      </c>
      <c r="N232" s="36" t="s">
        <v>159</v>
      </c>
      <c r="O232" s="36" t="s">
        <v>1336</v>
      </c>
      <c r="P232" s="37"/>
      <c r="Q232" s="37"/>
      <c r="R232" s="37"/>
      <c r="AMK232" s="38"/>
    </row>
    <row r="233" spans="1:18 1025:1025" s="30" customFormat="1" ht="28.15" customHeight="1" x14ac:dyDescent="0.3">
      <c r="A233" s="39" t="s">
        <v>1569</v>
      </c>
      <c r="B233" s="40" t="s">
        <v>46</v>
      </c>
      <c r="C233" s="40" t="s">
        <v>55</v>
      </c>
      <c r="D233" s="40" t="s">
        <v>56</v>
      </c>
      <c r="E233" s="40" t="s">
        <v>1570</v>
      </c>
      <c r="F233" s="40" t="s">
        <v>1571</v>
      </c>
      <c r="G233" s="44">
        <v>6140000</v>
      </c>
      <c r="H233" s="44">
        <v>6002309.9500000002</v>
      </c>
      <c r="I233" s="44">
        <v>137690.04999999999</v>
      </c>
      <c r="J233" s="36" t="s">
        <v>88</v>
      </c>
      <c r="K233" s="36" t="s">
        <v>88</v>
      </c>
      <c r="L233" s="36" t="s">
        <v>51</v>
      </c>
      <c r="M233" s="36" t="s">
        <v>60</v>
      </c>
      <c r="N233" s="36" t="s">
        <v>146</v>
      </c>
      <c r="O233" s="36" t="s">
        <v>1336</v>
      </c>
      <c r="P233" s="37"/>
      <c r="Q233" s="37"/>
      <c r="R233" s="37"/>
      <c r="AMK233" s="38"/>
    </row>
    <row r="234" spans="1:18 1025:1025" s="30" customFormat="1" ht="28.15" customHeight="1" x14ac:dyDescent="0.3">
      <c r="A234" s="39" t="s">
        <v>1572</v>
      </c>
      <c r="B234" s="40" t="s">
        <v>46</v>
      </c>
      <c r="C234" s="40" t="s">
        <v>55</v>
      </c>
      <c r="D234" s="40" t="s">
        <v>56</v>
      </c>
      <c r="E234" s="40" t="s">
        <v>1573</v>
      </c>
      <c r="F234" s="40" t="s">
        <v>1574</v>
      </c>
      <c r="G234" s="44">
        <v>6510000</v>
      </c>
      <c r="H234" s="44">
        <v>6510000</v>
      </c>
      <c r="I234" s="44">
        <v>0</v>
      </c>
      <c r="J234" s="36" t="s">
        <v>88</v>
      </c>
      <c r="K234" s="36" t="s">
        <v>88</v>
      </c>
      <c r="L234" s="36" t="s">
        <v>51</v>
      </c>
      <c r="M234" s="36" t="s">
        <v>146</v>
      </c>
      <c r="N234" s="36" t="s">
        <v>159</v>
      </c>
      <c r="O234" s="36" t="s">
        <v>1326</v>
      </c>
      <c r="P234" s="37"/>
      <c r="Q234" s="37"/>
      <c r="R234" s="37"/>
      <c r="AMK234" s="38"/>
    </row>
    <row r="235" spans="1:18 1025:1025" s="30" customFormat="1" ht="28.15" customHeight="1" x14ac:dyDescent="0.3">
      <c r="A235" s="39" t="s">
        <v>1575</v>
      </c>
      <c r="B235" s="40" t="s">
        <v>46</v>
      </c>
      <c r="C235" s="40" t="s">
        <v>55</v>
      </c>
      <c r="D235" s="40" t="s">
        <v>56</v>
      </c>
      <c r="E235" s="40" t="s">
        <v>1576</v>
      </c>
      <c r="F235" s="40" t="s">
        <v>1577</v>
      </c>
      <c r="G235" s="44">
        <v>1774648</v>
      </c>
      <c r="H235" s="44">
        <v>1774648</v>
      </c>
      <c r="I235" s="44">
        <v>0</v>
      </c>
      <c r="J235" s="36" t="s">
        <v>88</v>
      </c>
      <c r="K235" s="36" t="s">
        <v>88</v>
      </c>
      <c r="L235" s="36" t="s">
        <v>51</v>
      </c>
      <c r="M235" s="36" t="s">
        <v>159</v>
      </c>
      <c r="N235" s="36" t="s">
        <v>574</v>
      </c>
      <c r="O235" s="36" t="s">
        <v>1336</v>
      </c>
      <c r="P235" s="37"/>
      <c r="Q235" s="37"/>
      <c r="R235" s="37"/>
      <c r="AMK235" s="38"/>
    </row>
    <row r="236" spans="1:18 1025:1025" s="30" customFormat="1" ht="28.15" customHeight="1" x14ac:dyDescent="0.3">
      <c r="A236" s="39" t="s">
        <v>1578</v>
      </c>
      <c r="B236" s="40" t="s">
        <v>136</v>
      </c>
      <c r="C236" s="40" t="s">
        <v>55</v>
      </c>
      <c r="D236" s="40" t="s">
        <v>56</v>
      </c>
      <c r="E236" s="40" t="s">
        <v>1579</v>
      </c>
      <c r="F236" s="40" t="s">
        <v>1580</v>
      </c>
      <c r="G236" s="44">
        <v>15500000</v>
      </c>
      <c r="H236" s="44">
        <v>15500000</v>
      </c>
      <c r="I236" s="44">
        <v>0</v>
      </c>
      <c r="J236" s="36" t="s">
        <v>88</v>
      </c>
      <c r="K236" s="36" t="s">
        <v>88</v>
      </c>
      <c r="L236" s="36" t="s">
        <v>51</v>
      </c>
      <c r="M236" s="36" t="s">
        <v>146</v>
      </c>
      <c r="N236" s="36" t="s">
        <v>159</v>
      </c>
      <c r="O236" s="36" t="s">
        <v>1326</v>
      </c>
      <c r="P236" s="37"/>
      <c r="Q236" s="37"/>
      <c r="R236" s="37"/>
      <c r="AMK236" s="38"/>
    </row>
    <row r="237" spans="1:18 1025:1025" s="30" customFormat="1" ht="28.15" customHeight="1" x14ac:dyDescent="0.3">
      <c r="A237" s="39" t="s">
        <v>1581</v>
      </c>
      <c r="B237" s="40" t="s">
        <v>136</v>
      </c>
      <c r="C237" s="40" t="s">
        <v>55</v>
      </c>
      <c r="D237" s="40" t="s">
        <v>56</v>
      </c>
      <c r="E237" s="40" t="s">
        <v>1582</v>
      </c>
      <c r="F237" s="40" t="s">
        <v>1583</v>
      </c>
      <c r="G237" s="44">
        <v>15000000</v>
      </c>
      <c r="H237" s="44">
        <v>15000000</v>
      </c>
      <c r="I237" s="44">
        <v>0</v>
      </c>
      <c r="J237" s="36" t="s">
        <v>88</v>
      </c>
      <c r="K237" s="36" t="s">
        <v>88</v>
      </c>
      <c r="L237" s="36" t="s">
        <v>51</v>
      </c>
      <c r="M237" s="36" t="s">
        <v>59</v>
      </c>
      <c r="N237" s="36" t="s">
        <v>60</v>
      </c>
      <c r="O237" s="36" t="s">
        <v>1326</v>
      </c>
      <c r="P237" s="37"/>
      <c r="Q237" s="37"/>
      <c r="R237" s="37"/>
      <c r="AMK237" s="38"/>
    </row>
    <row r="238" spans="1:18 1025:1025" s="30" customFormat="1" ht="28.15" customHeight="1" x14ac:dyDescent="0.3">
      <c r="A238" s="39" t="s">
        <v>1584</v>
      </c>
      <c r="B238" s="40" t="s">
        <v>136</v>
      </c>
      <c r="C238" s="40" t="s">
        <v>55</v>
      </c>
      <c r="D238" s="40" t="s">
        <v>56</v>
      </c>
      <c r="E238" s="40" t="s">
        <v>1585</v>
      </c>
      <c r="F238" s="40" t="s">
        <v>1586</v>
      </c>
      <c r="G238" s="44">
        <v>19000000</v>
      </c>
      <c r="H238" s="44">
        <v>19000000</v>
      </c>
      <c r="I238" s="44">
        <v>0</v>
      </c>
      <c r="J238" s="36" t="s">
        <v>88</v>
      </c>
      <c r="K238" s="36" t="s">
        <v>88</v>
      </c>
      <c r="L238" s="36" t="s">
        <v>51</v>
      </c>
      <c r="M238" s="36" t="s">
        <v>51</v>
      </c>
      <c r="N238" s="36" t="s">
        <v>59</v>
      </c>
      <c r="O238" s="36" t="s">
        <v>1326</v>
      </c>
      <c r="P238" s="37"/>
      <c r="Q238" s="37"/>
      <c r="R238" s="37"/>
      <c r="AMK238" s="38"/>
    </row>
    <row r="239" spans="1:18 1025:1025" s="30" customFormat="1" ht="28.15" customHeight="1" x14ac:dyDescent="0.3">
      <c r="A239" s="39" t="s">
        <v>1587</v>
      </c>
      <c r="B239" s="40" t="s">
        <v>136</v>
      </c>
      <c r="C239" s="40" t="s">
        <v>55</v>
      </c>
      <c r="D239" s="40" t="s">
        <v>56</v>
      </c>
      <c r="E239" s="40" t="s">
        <v>1588</v>
      </c>
      <c r="F239" s="40" t="s">
        <v>1589</v>
      </c>
      <c r="G239" s="44">
        <v>15690000</v>
      </c>
      <c r="H239" s="44">
        <v>15690000</v>
      </c>
      <c r="I239" s="44">
        <v>0</v>
      </c>
      <c r="J239" s="36" t="s">
        <v>88</v>
      </c>
      <c r="K239" s="36" t="s">
        <v>88</v>
      </c>
      <c r="L239" s="36" t="s">
        <v>88</v>
      </c>
      <c r="M239" s="36" t="s">
        <v>51</v>
      </c>
      <c r="N239" s="36" t="s">
        <v>59</v>
      </c>
      <c r="O239" s="36" t="s">
        <v>1336</v>
      </c>
      <c r="P239" s="37"/>
      <c r="Q239" s="37"/>
      <c r="R239" s="37"/>
      <c r="AMK239" s="38"/>
    </row>
    <row r="240" spans="1:18 1025:1025" s="30" customFormat="1" ht="28.15" customHeight="1" x14ac:dyDescent="0.3">
      <c r="A240" s="39" t="s">
        <v>1590</v>
      </c>
      <c r="B240" s="40" t="s">
        <v>136</v>
      </c>
      <c r="C240" s="40" t="s">
        <v>55</v>
      </c>
      <c r="D240" s="40" t="s">
        <v>56</v>
      </c>
      <c r="E240" s="40" t="s">
        <v>1591</v>
      </c>
      <c r="F240" s="40" t="s">
        <v>1592</v>
      </c>
      <c r="G240" s="44">
        <v>3500000</v>
      </c>
      <c r="H240" s="44">
        <v>3500000</v>
      </c>
      <c r="I240" s="44">
        <v>0</v>
      </c>
      <c r="J240" s="36" t="s">
        <v>88</v>
      </c>
      <c r="K240" s="36" t="s">
        <v>88</v>
      </c>
      <c r="L240" s="36" t="s">
        <v>51</v>
      </c>
      <c r="M240" s="36" t="s">
        <v>159</v>
      </c>
      <c r="N240" s="36" t="s">
        <v>574</v>
      </c>
      <c r="O240" s="36" t="s">
        <v>1336</v>
      </c>
      <c r="P240" s="37"/>
      <c r="Q240" s="37"/>
      <c r="R240" s="37"/>
      <c r="AMK240" s="38"/>
    </row>
    <row r="241" spans="1:18 1025:1025" s="30" customFormat="1" ht="28.15" customHeight="1" x14ac:dyDescent="0.3">
      <c r="A241" s="39" t="s">
        <v>1593</v>
      </c>
      <c r="B241" s="40" t="s">
        <v>136</v>
      </c>
      <c r="C241" s="40" t="s">
        <v>55</v>
      </c>
      <c r="D241" s="40" t="s">
        <v>56</v>
      </c>
      <c r="E241" s="40" t="s">
        <v>1594</v>
      </c>
      <c r="F241" s="40" t="s">
        <v>1595</v>
      </c>
      <c r="G241" s="44">
        <v>5338135</v>
      </c>
      <c r="H241" s="44">
        <v>5338135</v>
      </c>
      <c r="I241" s="44">
        <v>0</v>
      </c>
      <c r="J241" s="36" t="s">
        <v>88</v>
      </c>
      <c r="K241" s="36" t="s">
        <v>88</v>
      </c>
      <c r="L241" s="36" t="s">
        <v>51</v>
      </c>
      <c r="M241" s="36" t="s">
        <v>159</v>
      </c>
      <c r="N241" s="36" t="s">
        <v>574</v>
      </c>
      <c r="O241" s="36" t="s">
        <v>1326</v>
      </c>
      <c r="P241" s="37"/>
      <c r="Q241" s="37"/>
      <c r="R241" s="37"/>
      <c r="AMK241" s="38"/>
    </row>
    <row r="242" spans="1:18 1025:1025" s="30" customFormat="1" ht="28.15" customHeight="1" x14ac:dyDescent="0.3">
      <c r="A242" s="39" t="s">
        <v>1596</v>
      </c>
      <c r="B242" s="40" t="s">
        <v>136</v>
      </c>
      <c r="C242" s="40" t="s">
        <v>55</v>
      </c>
      <c r="D242" s="40" t="s">
        <v>56</v>
      </c>
      <c r="E242" s="40" t="s">
        <v>1597</v>
      </c>
      <c r="F242" s="40" t="s">
        <v>1598</v>
      </c>
      <c r="G242" s="44">
        <v>3500000</v>
      </c>
      <c r="H242" s="44">
        <v>3412500</v>
      </c>
      <c r="I242" s="44">
        <v>87500</v>
      </c>
      <c r="J242" s="36" t="s">
        <v>88</v>
      </c>
      <c r="K242" s="36" t="s">
        <v>88</v>
      </c>
      <c r="L242" s="36" t="s">
        <v>51</v>
      </c>
      <c r="M242" s="36" t="s">
        <v>159</v>
      </c>
      <c r="N242" s="36" t="s">
        <v>574</v>
      </c>
      <c r="O242" s="36" t="s">
        <v>1336</v>
      </c>
      <c r="P242" s="37"/>
      <c r="Q242" s="37"/>
      <c r="R242" s="37"/>
      <c r="AMK242" s="38"/>
    </row>
    <row r="243" spans="1:18 1025:1025" s="30" customFormat="1" ht="28.15" customHeight="1" x14ac:dyDescent="0.3">
      <c r="A243" s="39" t="s">
        <v>1599</v>
      </c>
      <c r="B243" s="40" t="s">
        <v>136</v>
      </c>
      <c r="C243" s="40" t="s">
        <v>55</v>
      </c>
      <c r="D243" s="40" t="s">
        <v>56</v>
      </c>
      <c r="E243" s="40" t="s">
        <v>1600</v>
      </c>
      <c r="F243" s="40" t="s">
        <v>1601</v>
      </c>
      <c r="G243" s="44">
        <v>5200000</v>
      </c>
      <c r="H243" s="44">
        <v>4936899.58</v>
      </c>
      <c r="I243" s="44">
        <v>263100.42</v>
      </c>
      <c r="J243" s="36" t="s">
        <v>88</v>
      </c>
      <c r="K243" s="36" t="s">
        <v>88</v>
      </c>
      <c r="L243" s="36" t="s">
        <v>88</v>
      </c>
      <c r="M243" s="36" t="s">
        <v>146</v>
      </c>
      <c r="N243" s="36" t="s">
        <v>159</v>
      </c>
      <c r="O243" s="36" t="s">
        <v>1336</v>
      </c>
      <c r="P243" s="37"/>
      <c r="Q243" s="37"/>
      <c r="R243" s="37"/>
      <c r="AMK243" s="38"/>
    </row>
    <row r="244" spans="1:18 1025:1025" s="30" customFormat="1" ht="28.15" customHeight="1" x14ac:dyDescent="0.3">
      <c r="A244" s="39" t="s">
        <v>1602</v>
      </c>
      <c r="B244" s="40" t="s">
        <v>136</v>
      </c>
      <c r="C244" s="40" t="s">
        <v>55</v>
      </c>
      <c r="D244" s="40" t="s">
        <v>56</v>
      </c>
      <c r="E244" s="40" t="s">
        <v>1603</v>
      </c>
      <c r="F244" s="40" t="s">
        <v>1604</v>
      </c>
      <c r="G244" s="44">
        <v>3919854.26</v>
      </c>
      <c r="H244" s="44">
        <v>3919854.26</v>
      </c>
      <c r="I244" s="44">
        <v>0</v>
      </c>
      <c r="J244" s="36" t="s">
        <v>88</v>
      </c>
      <c r="K244" s="36" t="s">
        <v>88</v>
      </c>
      <c r="L244" s="36" t="s">
        <v>51</v>
      </c>
      <c r="M244" s="36" t="s">
        <v>146</v>
      </c>
      <c r="N244" s="36" t="s">
        <v>159</v>
      </c>
      <c r="O244" s="36" t="s">
        <v>1336</v>
      </c>
      <c r="P244" s="37"/>
      <c r="Q244" s="37"/>
      <c r="R244" s="37"/>
      <c r="AMK244" s="38"/>
    </row>
    <row r="245" spans="1:18 1025:1025" s="30" customFormat="1" ht="28.15" customHeight="1" x14ac:dyDescent="0.3">
      <c r="A245" s="39" t="s">
        <v>1605</v>
      </c>
      <c r="B245" s="40" t="s">
        <v>136</v>
      </c>
      <c r="C245" s="40" t="s">
        <v>55</v>
      </c>
      <c r="D245" s="40" t="s">
        <v>56</v>
      </c>
      <c r="E245" s="40" t="s">
        <v>1606</v>
      </c>
      <c r="F245" s="40" t="s">
        <v>1607</v>
      </c>
      <c r="G245" s="44">
        <v>4395336</v>
      </c>
      <c r="H245" s="44">
        <v>4395336</v>
      </c>
      <c r="I245" s="44">
        <v>0</v>
      </c>
      <c r="J245" s="36" t="s">
        <v>88</v>
      </c>
      <c r="K245" s="36" t="s">
        <v>88</v>
      </c>
      <c r="L245" s="36" t="s">
        <v>51</v>
      </c>
      <c r="M245" s="36" t="s">
        <v>146</v>
      </c>
      <c r="N245" s="36" t="s">
        <v>159</v>
      </c>
      <c r="O245" s="36" t="s">
        <v>1326</v>
      </c>
      <c r="P245" s="37"/>
      <c r="Q245" s="37"/>
      <c r="R245" s="37"/>
      <c r="AMK245" s="38"/>
    </row>
    <row r="246" spans="1:18 1025:1025" s="30" customFormat="1" ht="28.15" customHeight="1" x14ac:dyDescent="0.3">
      <c r="A246" s="39" t="s">
        <v>1608</v>
      </c>
      <c r="B246" s="40" t="s">
        <v>136</v>
      </c>
      <c r="C246" s="40" t="s">
        <v>55</v>
      </c>
      <c r="D246" s="40" t="s">
        <v>56</v>
      </c>
      <c r="E246" s="40" t="s">
        <v>1609</v>
      </c>
      <c r="F246" s="40" t="s">
        <v>1610</v>
      </c>
      <c r="G246" s="44">
        <v>10000000</v>
      </c>
      <c r="H246" s="44">
        <v>10000000</v>
      </c>
      <c r="I246" s="44">
        <v>0</v>
      </c>
      <c r="J246" s="36" t="s">
        <v>88</v>
      </c>
      <c r="K246" s="36" t="s">
        <v>88</v>
      </c>
      <c r="L246" s="36" t="s">
        <v>51</v>
      </c>
      <c r="M246" s="36" t="s">
        <v>60</v>
      </c>
      <c r="N246" s="36" t="s">
        <v>146</v>
      </c>
      <c r="O246" s="36" t="s">
        <v>1326</v>
      </c>
      <c r="P246" s="37"/>
      <c r="Q246" s="37"/>
      <c r="R246" s="37"/>
      <c r="AMK246" s="38"/>
    </row>
    <row r="247" spans="1:18 1025:1025" s="30" customFormat="1" ht="28.15" customHeight="1" x14ac:dyDescent="0.3">
      <c r="A247" s="39" t="s">
        <v>1611</v>
      </c>
      <c r="B247" s="40" t="s">
        <v>136</v>
      </c>
      <c r="C247" s="40" t="s">
        <v>55</v>
      </c>
      <c r="D247" s="40" t="s">
        <v>56</v>
      </c>
      <c r="E247" s="40" t="s">
        <v>1612</v>
      </c>
      <c r="F247" s="40" t="s">
        <v>1613</v>
      </c>
      <c r="G247" s="44">
        <v>15000000</v>
      </c>
      <c r="H247" s="44">
        <v>14931899.93</v>
      </c>
      <c r="I247" s="44">
        <v>68100.070000000007</v>
      </c>
      <c r="J247" s="36" t="s">
        <v>88</v>
      </c>
      <c r="K247" s="36" t="s">
        <v>88</v>
      </c>
      <c r="L247" s="36" t="s">
        <v>88</v>
      </c>
      <c r="M247" s="36" t="s">
        <v>51</v>
      </c>
      <c r="N247" s="36" t="s">
        <v>59</v>
      </c>
      <c r="O247" s="36" t="s">
        <v>1336</v>
      </c>
      <c r="P247" s="37"/>
      <c r="Q247" s="37"/>
      <c r="R247" s="37"/>
      <c r="AMK247" s="38"/>
    </row>
    <row r="248" spans="1:18 1025:1025" s="30" customFormat="1" ht="28.15" customHeight="1" x14ac:dyDescent="0.3">
      <c r="A248" s="39" t="s">
        <v>1614</v>
      </c>
      <c r="B248" s="40" t="s">
        <v>136</v>
      </c>
      <c r="C248" s="40" t="s">
        <v>55</v>
      </c>
      <c r="D248" s="40" t="s">
        <v>56</v>
      </c>
      <c r="E248" s="40" t="s">
        <v>1615</v>
      </c>
      <c r="F248" s="40" t="s">
        <v>1616</v>
      </c>
      <c r="G248" s="44">
        <v>14784000</v>
      </c>
      <c r="H248" s="44">
        <v>14384818.35</v>
      </c>
      <c r="I248" s="44">
        <v>399181.65</v>
      </c>
      <c r="J248" s="36" t="s">
        <v>88</v>
      </c>
      <c r="K248" s="36" t="s">
        <v>88</v>
      </c>
      <c r="L248" s="36" t="s">
        <v>51</v>
      </c>
      <c r="M248" s="36" t="s">
        <v>59</v>
      </c>
      <c r="N248" s="36" t="s">
        <v>60</v>
      </c>
      <c r="O248" s="36" t="s">
        <v>1326</v>
      </c>
      <c r="P248" s="37"/>
      <c r="Q248" s="37"/>
      <c r="R248" s="37"/>
      <c r="AMK248" s="38"/>
    </row>
    <row r="249" spans="1:18 1025:1025" s="30" customFormat="1" ht="28.15" customHeight="1" x14ac:dyDescent="0.3">
      <c r="A249" s="39" t="s">
        <v>1617</v>
      </c>
      <c r="B249" s="40" t="s">
        <v>136</v>
      </c>
      <c r="C249" s="40" t="s">
        <v>55</v>
      </c>
      <c r="D249" s="40" t="s">
        <v>56</v>
      </c>
      <c r="E249" s="40" t="s">
        <v>1618</v>
      </c>
      <c r="F249" s="40" t="s">
        <v>1619</v>
      </c>
      <c r="G249" s="44">
        <v>15000000</v>
      </c>
      <c r="H249" s="44">
        <v>14838814.34</v>
      </c>
      <c r="I249" s="44">
        <v>161185.66</v>
      </c>
      <c r="J249" s="36" t="s">
        <v>88</v>
      </c>
      <c r="K249" s="36" t="s">
        <v>88</v>
      </c>
      <c r="L249" s="36" t="s">
        <v>88</v>
      </c>
      <c r="M249" s="36" t="s">
        <v>60</v>
      </c>
      <c r="N249" s="36" t="s">
        <v>146</v>
      </c>
      <c r="O249" s="36" t="s">
        <v>1336</v>
      </c>
      <c r="P249" s="37"/>
      <c r="Q249" s="37"/>
      <c r="R249" s="37"/>
      <c r="AMK249" s="38"/>
    </row>
    <row r="250" spans="1:18 1025:1025" s="30" customFormat="1" ht="28.15" customHeight="1" x14ac:dyDescent="0.3">
      <c r="A250" s="39" t="s">
        <v>1647</v>
      </c>
      <c r="B250" s="40" t="s">
        <v>1648</v>
      </c>
      <c r="C250" s="40" t="s">
        <v>55</v>
      </c>
      <c r="D250" s="40" t="s">
        <v>56</v>
      </c>
      <c r="E250" s="40" t="s">
        <v>1649</v>
      </c>
      <c r="F250" s="40" t="s">
        <v>1650</v>
      </c>
      <c r="G250" s="44">
        <v>37718800</v>
      </c>
      <c r="H250" s="44">
        <v>37718800</v>
      </c>
      <c r="I250" s="44">
        <v>0</v>
      </c>
      <c r="J250" s="36">
        <v>0</v>
      </c>
      <c r="K250" s="36">
        <v>0</v>
      </c>
      <c r="L250" s="36">
        <v>0</v>
      </c>
      <c r="M250" s="36">
        <v>0</v>
      </c>
      <c r="N250" s="36" t="s">
        <v>59</v>
      </c>
      <c r="O250" s="36" t="s">
        <v>1633</v>
      </c>
      <c r="P250" s="37"/>
      <c r="Q250" s="37"/>
      <c r="R250" s="37"/>
      <c r="AMK250" s="38"/>
    </row>
    <row r="251" spans="1:18 1025:1025" s="30" customFormat="1" ht="28.15" customHeight="1" x14ac:dyDescent="0.3">
      <c r="A251" s="39" t="s">
        <v>1674</v>
      </c>
      <c r="B251" s="40" t="s">
        <v>541</v>
      </c>
      <c r="C251" s="40" t="s">
        <v>55</v>
      </c>
      <c r="D251" s="40" t="s">
        <v>542</v>
      </c>
      <c r="E251" s="40" t="s">
        <v>1675</v>
      </c>
      <c r="F251" s="40" t="s">
        <v>1676</v>
      </c>
      <c r="G251" s="44">
        <v>400000000</v>
      </c>
      <c r="H251" s="44">
        <v>400000000</v>
      </c>
      <c r="I251" s="44">
        <v>0</v>
      </c>
      <c r="J251" s="36" t="s">
        <v>51</v>
      </c>
      <c r="K251" s="36" t="s">
        <v>51</v>
      </c>
      <c r="L251" s="36" t="s">
        <v>51</v>
      </c>
      <c r="M251" s="36" t="s">
        <v>60</v>
      </c>
      <c r="N251" s="36" t="s">
        <v>146</v>
      </c>
      <c r="O251" s="36" t="s">
        <v>1633</v>
      </c>
      <c r="P251" s="37"/>
      <c r="Q251" s="37"/>
      <c r="R251" s="37"/>
      <c r="AMK251" s="38"/>
    </row>
    <row r="252" spans="1:18 1025:1025" s="30" customFormat="1" ht="28.15" customHeight="1" x14ac:dyDescent="0.3">
      <c r="A252" s="39" t="s">
        <v>1677</v>
      </c>
      <c r="B252" s="40" t="s">
        <v>541</v>
      </c>
      <c r="C252" s="40" t="s">
        <v>55</v>
      </c>
      <c r="D252" s="40" t="s">
        <v>542</v>
      </c>
      <c r="E252" s="40" t="s">
        <v>1678</v>
      </c>
      <c r="F252" s="40" t="s">
        <v>1679</v>
      </c>
      <c r="G252" s="44">
        <v>400000000</v>
      </c>
      <c r="H252" s="44">
        <v>400000000</v>
      </c>
      <c r="I252" s="44">
        <v>0</v>
      </c>
      <c r="J252" s="36" t="s">
        <v>51</v>
      </c>
      <c r="K252" s="36" t="s">
        <v>51</v>
      </c>
      <c r="L252" s="36" t="s">
        <v>51</v>
      </c>
      <c r="M252" s="36" t="s">
        <v>60</v>
      </c>
      <c r="N252" s="36" t="s">
        <v>146</v>
      </c>
      <c r="O252" s="36" t="s">
        <v>1633</v>
      </c>
      <c r="P252" s="37"/>
      <c r="Q252" s="37"/>
      <c r="R252" s="37"/>
      <c r="AMK252" s="38"/>
    </row>
    <row r="253" spans="1:18 1025:1025" s="30" customFormat="1" ht="28.15" customHeight="1" x14ac:dyDescent="0.3">
      <c r="A253" s="39" t="s">
        <v>1807</v>
      </c>
      <c r="B253" s="40" t="s">
        <v>788</v>
      </c>
      <c r="C253" s="40" t="s">
        <v>55</v>
      </c>
      <c r="D253" s="40" t="s">
        <v>56</v>
      </c>
      <c r="E253" s="40" t="s">
        <v>1808</v>
      </c>
      <c r="F253" s="40" t="s">
        <v>1809</v>
      </c>
      <c r="G253" s="44">
        <v>12250000</v>
      </c>
      <c r="H253" s="44">
        <v>12250000</v>
      </c>
      <c r="I253" s="44">
        <v>0</v>
      </c>
      <c r="J253" s="36" t="s">
        <v>88</v>
      </c>
      <c r="K253" s="36" t="s">
        <v>88</v>
      </c>
      <c r="L253" s="36" t="s">
        <v>51</v>
      </c>
      <c r="M253" s="36" t="s">
        <v>574</v>
      </c>
      <c r="N253" s="36" t="s">
        <v>545</v>
      </c>
      <c r="O253" s="36" t="s">
        <v>1626</v>
      </c>
      <c r="P253" s="37"/>
      <c r="Q253" s="37"/>
      <c r="R253" s="37"/>
      <c r="AMK253" s="38"/>
    </row>
    <row r="254" spans="1:18 1025:1025" s="30" customFormat="1" ht="28.15" customHeight="1" x14ac:dyDescent="0.3">
      <c r="A254" s="39" t="s">
        <v>1810</v>
      </c>
      <c r="B254" s="40" t="s">
        <v>136</v>
      </c>
      <c r="C254" s="40" t="s">
        <v>55</v>
      </c>
      <c r="D254" s="40" t="s">
        <v>56</v>
      </c>
      <c r="E254" s="40" t="s">
        <v>1811</v>
      </c>
      <c r="F254" s="40" t="s">
        <v>1812</v>
      </c>
      <c r="G254" s="44">
        <v>25300000</v>
      </c>
      <c r="H254" s="44">
        <v>24536551.199999999</v>
      </c>
      <c r="I254" s="44">
        <v>763448.8</v>
      </c>
      <c r="J254" s="36" t="s">
        <v>88</v>
      </c>
      <c r="K254" s="36" t="s">
        <v>88</v>
      </c>
      <c r="L254" s="36" t="s">
        <v>51</v>
      </c>
      <c r="M254" s="36" t="s">
        <v>60</v>
      </c>
      <c r="N254" s="36" t="s">
        <v>146</v>
      </c>
      <c r="O254" s="36" t="s">
        <v>1633</v>
      </c>
      <c r="P254" s="37"/>
      <c r="Q254" s="37"/>
      <c r="R254" s="37"/>
      <c r="AMK254" s="38"/>
    </row>
    <row r="255" spans="1:18 1025:1025" s="30" customFormat="1" ht="28.15" customHeight="1" x14ac:dyDescent="0.3">
      <c r="A255" s="39" t="s">
        <v>1813</v>
      </c>
      <c r="B255" s="40" t="s">
        <v>136</v>
      </c>
      <c r="C255" s="40" t="s">
        <v>55</v>
      </c>
      <c r="D255" s="40" t="s">
        <v>56</v>
      </c>
      <c r="E255" s="40" t="s">
        <v>1814</v>
      </c>
      <c r="F255" s="40" t="s">
        <v>1815</v>
      </c>
      <c r="G255" s="44">
        <v>44400000</v>
      </c>
      <c r="H255" s="44">
        <v>44400000</v>
      </c>
      <c r="I255" s="44">
        <v>0</v>
      </c>
      <c r="J255" s="36" t="s">
        <v>88</v>
      </c>
      <c r="K255" s="36" t="s">
        <v>88</v>
      </c>
      <c r="L255" s="36" t="s">
        <v>51</v>
      </c>
      <c r="M255" s="36" t="s">
        <v>59</v>
      </c>
      <c r="N255" s="36" t="s">
        <v>60</v>
      </c>
      <c r="O255" s="36" t="s">
        <v>1633</v>
      </c>
      <c r="P255" s="37"/>
      <c r="Q255" s="37"/>
      <c r="R255" s="37"/>
      <c r="AMK255" s="38"/>
    </row>
    <row r="256" spans="1:18 1025:1025" s="30" customFormat="1" ht="28.15" customHeight="1" x14ac:dyDescent="0.3">
      <c r="A256" s="39" t="s">
        <v>1816</v>
      </c>
      <c r="B256" s="40" t="s">
        <v>136</v>
      </c>
      <c r="C256" s="40" t="s">
        <v>55</v>
      </c>
      <c r="D256" s="40" t="s">
        <v>56</v>
      </c>
      <c r="E256" s="40" t="s">
        <v>1817</v>
      </c>
      <c r="F256" s="40" t="s">
        <v>1818</v>
      </c>
      <c r="G256" s="44">
        <v>30030794.699999999</v>
      </c>
      <c r="H256" s="44">
        <v>28883711.43</v>
      </c>
      <c r="I256" s="44">
        <v>1147083.27</v>
      </c>
      <c r="J256" s="36" t="s">
        <v>88</v>
      </c>
      <c r="K256" s="36" t="s">
        <v>88</v>
      </c>
      <c r="L256" s="36" t="s">
        <v>51</v>
      </c>
      <c r="M256" s="36" t="s">
        <v>59</v>
      </c>
      <c r="N256" s="36" t="s">
        <v>60</v>
      </c>
      <c r="O256" s="36" t="s">
        <v>1633</v>
      </c>
      <c r="P256" s="37"/>
      <c r="Q256" s="37"/>
      <c r="R256" s="37"/>
      <c r="AMK256" s="38"/>
    </row>
    <row r="257" spans="1:18 1025:1025" s="30" customFormat="1" ht="28.15" customHeight="1" x14ac:dyDescent="0.3">
      <c r="A257" s="39" t="s">
        <v>109</v>
      </c>
      <c r="B257" s="40" t="s">
        <v>110</v>
      </c>
      <c r="C257" s="40" t="s">
        <v>111</v>
      </c>
      <c r="D257" s="40" t="s">
        <v>112</v>
      </c>
      <c r="E257" s="40" t="s">
        <v>113</v>
      </c>
      <c r="F257" s="40" t="s">
        <v>114</v>
      </c>
      <c r="G257" s="44">
        <v>4650000</v>
      </c>
      <c r="H257" s="44">
        <v>4650000</v>
      </c>
      <c r="I257" s="44">
        <v>0</v>
      </c>
      <c r="J257" s="36">
        <v>0</v>
      </c>
      <c r="K257" s="36">
        <v>0</v>
      </c>
      <c r="L257" s="36">
        <v>0</v>
      </c>
      <c r="M257" s="36">
        <v>0</v>
      </c>
      <c r="N257" s="36" t="s">
        <v>51</v>
      </c>
      <c r="O257" s="36" t="s">
        <v>60</v>
      </c>
      <c r="P257" s="37"/>
      <c r="Q257" s="37"/>
      <c r="R257" s="37"/>
      <c r="AMK257" s="38"/>
    </row>
    <row r="258" spans="1:18 1025:1025" s="30" customFormat="1" ht="28.15" customHeight="1" x14ac:dyDescent="0.3">
      <c r="A258" s="39" t="s">
        <v>143</v>
      </c>
      <c r="B258" s="40" t="s">
        <v>144</v>
      </c>
      <c r="C258" s="40" t="s">
        <v>111</v>
      </c>
      <c r="D258" s="40" t="s">
        <v>112</v>
      </c>
      <c r="E258" s="40" t="s">
        <v>2037</v>
      </c>
      <c r="F258" s="40" t="s">
        <v>145</v>
      </c>
      <c r="G258" s="44">
        <v>4500000</v>
      </c>
      <c r="H258" s="44">
        <v>4500000</v>
      </c>
      <c r="I258" s="44">
        <v>0</v>
      </c>
      <c r="J258" s="36">
        <v>0</v>
      </c>
      <c r="K258" s="36">
        <v>0</v>
      </c>
      <c r="L258" s="36" t="s">
        <v>86</v>
      </c>
      <c r="M258" s="36" t="s">
        <v>86</v>
      </c>
      <c r="N258" s="36" t="s">
        <v>51</v>
      </c>
      <c r="O258" s="36" t="s">
        <v>146</v>
      </c>
      <c r="P258" s="37"/>
      <c r="Q258" s="37"/>
      <c r="R258" s="37"/>
      <c r="AMK258" s="38"/>
    </row>
    <row r="259" spans="1:18 1025:1025" s="30" customFormat="1" ht="28.15" customHeight="1" x14ac:dyDescent="0.3">
      <c r="A259" s="39" t="s">
        <v>167</v>
      </c>
      <c r="B259" s="40" t="s">
        <v>168</v>
      </c>
      <c r="C259" s="40" t="s">
        <v>111</v>
      </c>
      <c r="D259" s="40" t="s">
        <v>112</v>
      </c>
      <c r="E259" s="40" t="s">
        <v>169</v>
      </c>
      <c r="F259" s="40" t="s">
        <v>170</v>
      </c>
      <c r="G259" s="44">
        <v>2300000</v>
      </c>
      <c r="H259" s="44">
        <v>2300000</v>
      </c>
      <c r="I259" s="44">
        <v>0</v>
      </c>
      <c r="J259" s="36">
        <v>0</v>
      </c>
      <c r="K259" s="36">
        <v>0</v>
      </c>
      <c r="L259" s="36" t="s">
        <v>59</v>
      </c>
      <c r="M259" s="36" t="s">
        <v>59</v>
      </c>
      <c r="N259" s="36" t="s">
        <v>60</v>
      </c>
      <c r="O259" s="36" t="s">
        <v>159</v>
      </c>
      <c r="P259" s="37"/>
      <c r="Q259" s="37"/>
      <c r="R259" s="37"/>
      <c r="AMK259" s="38"/>
    </row>
    <row r="260" spans="1:18 1025:1025" s="30" customFormat="1" ht="28.15" customHeight="1" x14ac:dyDescent="0.3">
      <c r="A260" s="39" t="s">
        <v>171</v>
      </c>
      <c r="B260" s="40" t="s">
        <v>172</v>
      </c>
      <c r="C260" s="40" t="s">
        <v>111</v>
      </c>
      <c r="D260" s="40" t="s">
        <v>112</v>
      </c>
      <c r="E260" s="40" t="s">
        <v>173</v>
      </c>
      <c r="F260" s="40" t="s">
        <v>174</v>
      </c>
      <c r="G260" s="44">
        <v>1900000</v>
      </c>
      <c r="H260" s="44">
        <v>1900000</v>
      </c>
      <c r="I260" s="44">
        <v>0</v>
      </c>
      <c r="J260" s="36">
        <v>0</v>
      </c>
      <c r="K260" s="36">
        <v>0</v>
      </c>
      <c r="L260" s="36" t="s">
        <v>59</v>
      </c>
      <c r="M260" s="36" t="s">
        <v>59</v>
      </c>
      <c r="N260" s="36" t="s">
        <v>60</v>
      </c>
      <c r="O260" s="36" t="s">
        <v>159</v>
      </c>
      <c r="P260" s="37"/>
      <c r="Q260" s="37"/>
      <c r="R260" s="37"/>
      <c r="AMK260" s="38"/>
    </row>
    <row r="261" spans="1:18 1025:1025" s="30" customFormat="1" ht="28.15" customHeight="1" x14ac:dyDescent="0.3">
      <c r="A261" s="39" t="s">
        <v>225</v>
      </c>
      <c r="B261" s="40" t="s">
        <v>226</v>
      </c>
      <c r="C261" s="40" t="s">
        <v>111</v>
      </c>
      <c r="D261" s="40" t="s">
        <v>112</v>
      </c>
      <c r="E261" s="40" t="s">
        <v>227</v>
      </c>
      <c r="F261" s="40" t="s">
        <v>228</v>
      </c>
      <c r="G261" s="44">
        <v>4950000</v>
      </c>
      <c r="H261" s="44">
        <v>4950000</v>
      </c>
      <c r="I261" s="44">
        <v>0</v>
      </c>
      <c r="J261" s="36" t="s">
        <v>88</v>
      </c>
      <c r="K261" s="36" t="s">
        <v>88</v>
      </c>
      <c r="L261" s="36" t="s">
        <v>51</v>
      </c>
      <c r="M261" s="36" t="s">
        <v>51</v>
      </c>
      <c r="N261" s="36" t="s">
        <v>59</v>
      </c>
      <c r="O261" s="36" t="s">
        <v>159</v>
      </c>
      <c r="P261" s="37"/>
      <c r="Q261" s="37"/>
      <c r="R261" s="37"/>
      <c r="AMK261" s="38"/>
    </row>
    <row r="262" spans="1:18 1025:1025" s="30" customFormat="1" ht="28.15" customHeight="1" x14ac:dyDescent="0.3">
      <c r="A262" s="39" t="s">
        <v>229</v>
      </c>
      <c r="B262" s="40" t="s">
        <v>230</v>
      </c>
      <c r="C262" s="40" t="s">
        <v>111</v>
      </c>
      <c r="D262" s="40" t="s">
        <v>112</v>
      </c>
      <c r="E262" s="40" t="s">
        <v>231</v>
      </c>
      <c r="F262" s="40" t="s">
        <v>232</v>
      </c>
      <c r="G262" s="44">
        <v>1000000</v>
      </c>
      <c r="H262" s="44">
        <v>1000000</v>
      </c>
      <c r="I262" s="44">
        <v>0</v>
      </c>
      <c r="J262" s="36" t="s">
        <v>51</v>
      </c>
      <c r="K262" s="36" t="s">
        <v>51</v>
      </c>
      <c r="L262" s="36" t="s">
        <v>59</v>
      </c>
      <c r="M262" s="36" t="s">
        <v>59</v>
      </c>
      <c r="N262" s="36" t="s">
        <v>60</v>
      </c>
      <c r="O262" s="36" t="s">
        <v>159</v>
      </c>
      <c r="P262" s="37"/>
      <c r="Q262" s="37"/>
      <c r="R262" s="37"/>
      <c r="AMK262" s="38"/>
    </row>
    <row r="263" spans="1:18 1025:1025" s="30" customFormat="1" ht="28.15" customHeight="1" x14ac:dyDescent="0.3">
      <c r="A263" s="39" t="s">
        <v>233</v>
      </c>
      <c r="B263" s="40" t="s">
        <v>230</v>
      </c>
      <c r="C263" s="40" t="s">
        <v>111</v>
      </c>
      <c r="D263" s="40" t="s">
        <v>112</v>
      </c>
      <c r="E263" s="40" t="s">
        <v>234</v>
      </c>
      <c r="F263" s="40" t="s">
        <v>235</v>
      </c>
      <c r="G263" s="44">
        <v>1100000</v>
      </c>
      <c r="H263" s="44">
        <v>1100000</v>
      </c>
      <c r="I263" s="44">
        <v>0</v>
      </c>
      <c r="J263" s="36" t="s">
        <v>51</v>
      </c>
      <c r="K263" s="36" t="s">
        <v>51</v>
      </c>
      <c r="L263" s="36" t="s">
        <v>51</v>
      </c>
      <c r="M263" s="36" t="s">
        <v>51</v>
      </c>
      <c r="N263" s="36" t="s">
        <v>59</v>
      </c>
      <c r="O263" s="36" t="s">
        <v>159</v>
      </c>
      <c r="P263" s="37"/>
      <c r="Q263" s="37"/>
      <c r="R263" s="37"/>
      <c r="AMK263" s="38"/>
    </row>
    <row r="264" spans="1:18 1025:1025" s="30" customFormat="1" ht="28.15" customHeight="1" x14ac:dyDescent="0.3">
      <c r="A264" s="39" t="s">
        <v>236</v>
      </c>
      <c r="B264" s="40" t="s">
        <v>230</v>
      </c>
      <c r="C264" s="40" t="s">
        <v>111</v>
      </c>
      <c r="D264" s="40" t="s">
        <v>112</v>
      </c>
      <c r="E264" s="40" t="s">
        <v>237</v>
      </c>
      <c r="F264" s="40" t="s">
        <v>238</v>
      </c>
      <c r="G264" s="44">
        <v>1100000</v>
      </c>
      <c r="H264" s="44">
        <v>1100000</v>
      </c>
      <c r="I264" s="44">
        <v>0</v>
      </c>
      <c r="J264" s="36" t="s">
        <v>51</v>
      </c>
      <c r="K264" s="36" t="s">
        <v>51</v>
      </c>
      <c r="L264" s="36" t="s">
        <v>59</v>
      </c>
      <c r="M264" s="36" t="s">
        <v>59</v>
      </c>
      <c r="N264" s="36" t="s">
        <v>60</v>
      </c>
      <c r="O264" s="36" t="s">
        <v>159</v>
      </c>
      <c r="P264" s="37"/>
      <c r="Q264" s="37"/>
      <c r="R264" s="37"/>
      <c r="AMK264" s="38"/>
    </row>
    <row r="265" spans="1:18 1025:1025" s="30" customFormat="1" ht="28.15" customHeight="1" x14ac:dyDescent="0.3">
      <c r="A265" s="39" t="s">
        <v>239</v>
      </c>
      <c r="B265" s="40" t="s">
        <v>240</v>
      </c>
      <c r="C265" s="40" t="s">
        <v>111</v>
      </c>
      <c r="D265" s="40" t="s">
        <v>112</v>
      </c>
      <c r="E265" s="40" t="s">
        <v>241</v>
      </c>
      <c r="F265" s="40" t="s">
        <v>242</v>
      </c>
      <c r="G265" s="44">
        <v>2200000</v>
      </c>
      <c r="H265" s="44">
        <v>2200000</v>
      </c>
      <c r="I265" s="44">
        <v>0</v>
      </c>
      <c r="J265" s="36" t="s">
        <v>51</v>
      </c>
      <c r="K265" s="36" t="s">
        <v>51</v>
      </c>
      <c r="L265" s="36" t="s">
        <v>51</v>
      </c>
      <c r="M265" s="36" t="s">
        <v>51</v>
      </c>
      <c r="N265" s="36" t="s">
        <v>59</v>
      </c>
      <c r="O265" s="36" t="s">
        <v>159</v>
      </c>
      <c r="P265" s="37"/>
      <c r="Q265" s="37"/>
      <c r="R265" s="37"/>
      <c r="AMK265" s="38"/>
    </row>
    <row r="266" spans="1:18 1025:1025" s="30" customFormat="1" ht="28.15" customHeight="1" x14ac:dyDescent="0.3">
      <c r="A266" s="39" t="s">
        <v>243</v>
      </c>
      <c r="B266" s="40" t="s">
        <v>230</v>
      </c>
      <c r="C266" s="40" t="s">
        <v>111</v>
      </c>
      <c r="D266" s="40" t="s">
        <v>112</v>
      </c>
      <c r="E266" s="82" t="s">
        <v>246</v>
      </c>
      <c r="F266" s="40" t="s">
        <v>244</v>
      </c>
      <c r="G266" s="44">
        <v>1000000</v>
      </c>
      <c r="H266" s="44">
        <v>1000000</v>
      </c>
      <c r="I266" s="44">
        <v>0</v>
      </c>
      <c r="J266" s="36" t="s">
        <v>51</v>
      </c>
      <c r="K266" s="36" t="s">
        <v>51</v>
      </c>
      <c r="L266" s="36" t="s">
        <v>88</v>
      </c>
      <c r="M266" s="36" t="s">
        <v>51</v>
      </c>
      <c r="N266" s="36" t="s">
        <v>59</v>
      </c>
      <c r="O266" s="36" t="s">
        <v>146</v>
      </c>
      <c r="P266" s="37"/>
      <c r="Q266" s="37"/>
      <c r="R266" s="37"/>
      <c r="AMK266" s="38"/>
    </row>
    <row r="267" spans="1:18 1025:1025" s="30" customFormat="1" ht="28.15" customHeight="1" x14ac:dyDescent="0.3">
      <c r="A267" s="39" t="s">
        <v>245</v>
      </c>
      <c r="B267" s="40" t="s">
        <v>230</v>
      </c>
      <c r="C267" s="40" t="s">
        <v>111</v>
      </c>
      <c r="D267" s="40" t="s">
        <v>112</v>
      </c>
      <c r="E267" s="82" t="s">
        <v>2063</v>
      </c>
      <c r="F267" s="40" t="s">
        <v>247</v>
      </c>
      <c r="G267" s="44">
        <v>1000000</v>
      </c>
      <c r="H267" s="44">
        <v>1000000</v>
      </c>
      <c r="I267" s="44">
        <v>0</v>
      </c>
      <c r="J267" s="36" t="s">
        <v>88</v>
      </c>
      <c r="K267" s="36" t="s">
        <v>51</v>
      </c>
      <c r="L267" s="36" t="s">
        <v>51</v>
      </c>
      <c r="M267" s="36" t="s">
        <v>51</v>
      </c>
      <c r="N267" s="36" t="s">
        <v>59</v>
      </c>
      <c r="O267" s="36" t="s">
        <v>159</v>
      </c>
      <c r="P267" s="37"/>
      <c r="Q267" s="37"/>
      <c r="R267" s="37"/>
      <c r="AMK267" s="38"/>
    </row>
    <row r="268" spans="1:18 1025:1025" s="30" customFormat="1" ht="28.15" customHeight="1" x14ac:dyDescent="0.3">
      <c r="A268" s="39" t="s">
        <v>248</v>
      </c>
      <c r="B268" s="40" t="s">
        <v>230</v>
      </c>
      <c r="C268" s="40" t="s">
        <v>111</v>
      </c>
      <c r="D268" s="40" t="s">
        <v>112</v>
      </c>
      <c r="E268" s="40" t="s">
        <v>249</v>
      </c>
      <c r="F268" s="40" t="s">
        <v>250</v>
      </c>
      <c r="G268" s="44">
        <v>900000</v>
      </c>
      <c r="H268" s="44">
        <v>900000</v>
      </c>
      <c r="I268" s="44">
        <v>0</v>
      </c>
      <c r="J268" s="36" t="s">
        <v>51</v>
      </c>
      <c r="K268" s="36" t="s">
        <v>51</v>
      </c>
      <c r="L268" s="36" t="s">
        <v>59</v>
      </c>
      <c r="M268" s="36" t="s">
        <v>59</v>
      </c>
      <c r="N268" s="36" t="s">
        <v>60</v>
      </c>
      <c r="O268" s="36" t="s">
        <v>159</v>
      </c>
      <c r="P268" s="37"/>
      <c r="Q268" s="37"/>
      <c r="R268" s="37"/>
      <c r="AMK268" s="38"/>
    </row>
    <row r="269" spans="1:18 1025:1025" s="30" customFormat="1" ht="28.15" customHeight="1" x14ac:dyDescent="0.3">
      <c r="A269" s="39" t="s">
        <v>251</v>
      </c>
      <c r="B269" s="40" t="s">
        <v>252</v>
      </c>
      <c r="C269" s="40" t="s">
        <v>111</v>
      </c>
      <c r="D269" s="40" t="s">
        <v>112</v>
      </c>
      <c r="E269" s="40" t="s">
        <v>253</v>
      </c>
      <c r="F269" s="40" t="s">
        <v>254</v>
      </c>
      <c r="G269" s="44">
        <v>1000000</v>
      </c>
      <c r="H269" s="44">
        <v>1000000</v>
      </c>
      <c r="I269" s="44">
        <v>0</v>
      </c>
      <c r="J269" s="36" t="s">
        <v>88</v>
      </c>
      <c r="K269" s="36" t="s">
        <v>51</v>
      </c>
      <c r="L269" s="36" t="s">
        <v>59</v>
      </c>
      <c r="M269" s="36" t="s">
        <v>59</v>
      </c>
      <c r="N269" s="36" t="s">
        <v>60</v>
      </c>
      <c r="O269" s="36" t="s">
        <v>159</v>
      </c>
      <c r="P269" s="37"/>
      <c r="Q269" s="37"/>
      <c r="R269" s="37"/>
      <c r="AMK269" s="38"/>
    </row>
    <row r="270" spans="1:18 1025:1025" s="30" customFormat="1" ht="28.15" customHeight="1" x14ac:dyDescent="0.3">
      <c r="A270" s="39" t="s">
        <v>255</v>
      </c>
      <c r="B270" s="40" t="s">
        <v>252</v>
      </c>
      <c r="C270" s="40" t="s">
        <v>111</v>
      </c>
      <c r="D270" s="40" t="s">
        <v>112</v>
      </c>
      <c r="E270" s="40" t="s">
        <v>256</v>
      </c>
      <c r="F270" s="40" t="s">
        <v>257</v>
      </c>
      <c r="G270" s="44">
        <v>1200000</v>
      </c>
      <c r="H270" s="44">
        <v>1200000</v>
      </c>
      <c r="I270" s="44">
        <v>0</v>
      </c>
      <c r="J270" s="36" t="s">
        <v>88</v>
      </c>
      <c r="K270" s="36" t="s">
        <v>51</v>
      </c>
      <c r="L270" s="36" t="s">
        <v>59</v>
      </c>
      <c r="M270" s="36" t="s">
        <v>59</v>
      </c>
      <c r="N270" s="36" t="s">
        <v>60</v>
      </c>
      <c r="O270" s="36" t="s">
        <v>159</v>
      </c>
      <c r="P270" s="37"/>
      <c r="Q270" s="37"/>
      <c r="R270" s="37"/>
      <c r="AMK270" s="38"/>
    </row>
    <row r="271" spans="1:18 1025:1025" s="30" customFormat="1" ht="28.15" customHeight="1" x14ac:dyDescent="0.3">
      <c r="A271" s="39" t="s">
        <v>258</v>
      </c>
      <c r="B271" s="40" t="s">
        <v>252</v>
      </c>
      <c r="C271" s="40" t="s">
        <v>111</v>
      </c>
      <c r="D271" s="40" t="s">
        <v>112</v>
      </c>
      <c r="E271" s="40" t="s">
        <v>259</v>
      </c>
      <c r="F271" s="40" t="s">
        <v>260</v>
      </c>
      <c r="G271" s="44">
        <v>1100000</v>
      </c>
      <c r="H271" s="44">
        <v>1100000</v>
      </c>
      <c r="I271" s="44">
        <v>0</v>
      </c>
      <c r="J271" s="36" t="s">
        <v>88</v>
      </c>
      <c r="K271" s="36" t="s">
        <v>51</v>
      </c>
      <c r="L271" s="36" t="s">
        <v>59</v>
      </c>
      <c r="M271" s="36" t="s">
        <v>59</v>
      </c>
      <c r="N271" s="36" t="s">
        <v>60</v>
      </c>
      <c r="O271" s="36" t="s">
        <v>159</v>
      </c>
      <c r="P271" s="37"/>
      <c r="Q271" s="37"/>
      <c r="R271" s="37"/>
      <c r="AMK271" s="38"/>
    </row>
    <row r="272" spans="1:18 1025:1025" s="30" customFormat="1" ht="28.15" customHeight="1" x14ac:dyDescent="0.3">
      <c r="A272" s="39" t="s">
        <v>261</v>
      </c>
      <c r="B272" s="40" t="s">
        <v>240</v>
      </c>
      <c r="C272" s="40" t="s">
        <v>111</v>
      </c>
      <c r="D272" s="40" t="s">
        <v>112</v>
      </c>
      <c r="E272" s="40" t="s">
        <v>262</v>
      </c>
      <c r="F272" s="40" t="s">
        <v>263</v>
      </c>
      <c r="G272" s="44">
        <v>1600000</v>
      </c>
      <c r="H272" s="44">
        <v>1600000</v>
      </c>
      <c r="I272" s="44">
        <v>0</v>
      </c>
      <c r="J272" s="36" t="s">
        <v>51</v>
      </c>
      <c r="K272" s="36" t="s">
        <v>51</v>
      </c>
      <c r="L272" s="36" t="s">
        <v>51</v>
      </c>
      <c r="M272" s="36" t="s">
        <v>51</v>
      </c>
      <c r="N272" s="36" t="s">
        <v>59</v>
      </c>
      <c r="O272" s="36" t="s">
        <v>159</v>
      </c>
      <c r="P272" s="37"/>
      <c r="Q272" s="37"/>
      <c r="R272" s="37"/>
      <c r="AMK272" s="38"/>
    </row>
    <row r="273" spans="1:18 1025:1025" s="30" customFormat="1" ht="28.15" customHeight="1" x14ac:dyDescent="0.3">
      <c r="A273" s="39" t="s">
        <v>264</v>
      </c>
      <c r="B273" s="40" t="s">
        <v>230</v>
      </c>
      <c r="C273" s="40" t="s">
        <v>111</v>
      </c>
      <c r="D273" s="40" t="s">
        <v>112</v>
      </c>
      <c r="E273" s="40" t="s">
        <v>265</v>
      </c>
      <c r="F273" s="40" t="s">
        <v>266</v>
      </c>
      <c r="G273" s="44">
        <v>1000000</v>
      </c>
      <c r="H273" s="44">
        <v>1000000</v>
      </c>
      <c r="I273" s="44">
        <v>0</v>
      </c>
      <c r="J273" s="36" t="s">
        <v>88</v>
      </c>
      <c r="K273" s="36" t="s">
        <v>88</v>
      </c>
      <c r="L273" s="36" t="s">
        <v>59</v>
      </c>
      <c r="M273" s="36" t="s">
        <v>59</v>
      </c>
      <c r="N273" s="36" t="s">
        <v>59</v>
      </c>
      <c r="O273" s="36" t="s">
        <v>159</v>
      </c>
      <c r="P273" s="37"/>
      <c r="Q273" s="37"/>
      <c r="R273" s="37"/>
      <c r="AMK273" s="38"/>
    </row>
    <row r="274" spans="1:18 1025:1025" s="30" customFormat="1" ht="28.15" customHeight="1" x14ac:dyDescent="0.3">
      <c r="A274" s="39" t="s">
        <v>267</v>
      </c>
      <c r="B274" s="40" t="s">
        <v>230</v>
      </c>
      <c r="C274" s="40" t="s">
        <v>111</v>
      </c>
      <c r="D274" s="40" t="s">
        <v>112</v>
      </c>
      <c r="E274" s="40" t="s">
        <v>268</v>
      </c>
      <c r="F274" s="40" t="s">
        <v>269</v>
      </c>
      <c r="G274" s="44">
        <v>1100000</v>
      </c>
      <c r="H274" s="44">
        <v>1100000</v>
      </c>
      <c r="I274" s="44">
        <v>0</v>
      </c>
      <c r="J274" s="36" t="s">
        <v>51</v>
      </c>
      <c r="K274" s="36" t="s">
        <v>51</v>
      </c>
      <c r="L274" s="36" t="s">
        <v>59</v>
      </c>
      <c r="M274" s="36" t="s">
        <v>59</v>
      </c>
      <c r="N274" s="36" t="s">
        <v>60</v>
      </c>
      <c r="O274" s="36" t="s">
        <v>159</v>
      </c>
      <c r="P274" s="37"/>
      <c r="Q274" s="37"/>
      <c r="R274" s="37"/>
      <c r="AMK274" s="38"/>
    </row>
    <row r="275" spans="1:18 1025:1025" s="30" customFormat="1" ht="28.15" customHeight="1" x14ac:dyDescent="0.3">
      <c r="A275" s="39" t="s">
        <v>270</v>
      </c>
      <c r="B275" s="40" t="s">
        <v>230</v>
      </c>
      <c r="C275" s="40" t="s">
        <v>111</v>
      </c>
      <c r="D275" s="40" t="s">
        <v>112</v>
      </c>
      <c r="E275" s="40" t="s">
        <v>271</v>
      </c>
      <c r="F275" s="40" t="s">
        <v>272</v>
      </c>
      <c r="G275" s="44">
        <v>1000000</v>
      </c>
      <c r="H275" s="44">
        <v>1000000</v>
      </c>
      <c r="I275" s="44">
        <v>0</v>
      </c>
      <c r="J275" s="36" t="s">
        <v>88</v>
      </c>
      <c r="K275" s="36" t="s">
        <v>88</v>
      </c>
      <c r="L275" s="36" t="s">
        <v>59</v>
      </c>
      <c r="M275" s="36" t="s">
        <v>59</v>
      </c>
      <c r="N275" s="36" t="s">
        <v>60</v>
      </c>
      <c r="O275" s="36" t="s">
        <v>159</v>
      </c>
      <c r="P275" s="37"/>
      <c r="Q275" s="37"/>
      <c r="R275" s="37"/>
      <c r="AMK275" s="38"/>
    </row>
    <row r="276" spans="1:18 1025:1025" s="30" customFormat="1" ht="28.15" customHeight="1" x14ac:dyDescent="0.3">
      <c r="A276" s="39" t="s">
        <v>273</v>
      </c>
      <c r="B276" s="40" t="s">
        <v>274</v>
      </c>
      <c r="C276" s="40" t="s">
        <v>111</v>
      </c>
      <c r="D276" s="40" t="s">
        <v>112</v>
      </c>
      <c r="E276" s="40" t="s">
        <v>275</v>
      </c>
      <c r="F276" s="40" t="s">
        <v>276</v>
      </c>
      <c r="G276" s="44">
        <v>5300000</v>
      </c>
      <c r="H276" s="44">
        <v>5300000</v>
      </c>
      <c r="I276" s="44">
        <v>0</v>
      </c>
      <c r="J276" s="36" t="s">
        <v>88</v>
      </c>
      <c r="K276" s="36" t="s">
        <v>51</v>
      </c>
      <c r="L276" s="36" t="s">
        <v>88</v>
      </c>
      <c r="M276" s="36" t="s">
        <v>88</v>
      </c>
      <c r="N276" s="36" t="s">
        <v>59</v>
      </c>
      <c r="O276" s="36" t="s">
        <v>146</v>
      </c>
      <c r="P276" s="37"/>
      <c r="Q276" s="37"/>
      <c r="R276" s="37"/>
      <c r="AMK276" s="38"/>
    </row>
    <row r="277" spans="1:18 1025:1025" s="30" customFormat="1" ht="28.15" customHeight="1" x14ac:dyDescent="0.3">
      <c r="A277" s="39" t="s">
        <v>277</v>
      </c>
      <c r="B277" s="40" t="s">
        <v>230</v>
      </c>
      <c r="C277" s="40" t="s">
        <v>111</v>
      </c>
      <c r="D277" s="40" t="s">
        <v>112</v>
      </c>
      <c r="E277" s="40" t="s">
        <v>278</v>
      </c>
      <c r="F277" s="40" t="s">
        <v>279</v>
      </c>
      <c r="G277" s="44">
        <v>1000000</v>
      </c>
      <c r="H277" s="44">
        <v>1000000</v>
      </c>
      <c r="I277" s="44">
        <v>0</v>
      </c>
      <c r="J277" s="36" t="s">
        <v>88</v>
      </c>
      <c r="K277" s="36" t="s">
        <v>88</v>
      </c>
      <c r="L277" s="36" t="s">
        <v>59</v>
      </c>
      <c r="M277" s="36" t="s">
        <v>59</v>
      </c>
      <c r="N277" s="36" t="s">
        <v>60</v>
      </c>
      <c r="O277" s="36" t="s">
        <v>159</v>
      </c>
      <c r="P277" s="37"/>
      <c r="Q277" s="37"/>
      <c r="R277" s="37"/>
      <c r="AMK277" s="38"/>
    </row>
    <row r="278" spans="1:18 1025:1025" s="30" customFormat="1" ht="28.15" customHeight="1" x14ac:dyDescent="0.3">
      <c r="A278" s="39" t="s">
        <v>280</v>
      </c>
      <c r="B278" s="40" t="s">
        <v>144</v>
      </c>
      <c r="C278" s="40" t="s">
        <v>111</v>
      </c>
      <c r="D278" s="40" t="s">
        <v>112</v>
      </c>
      <c r="E278" s="40" t="s">
        <v>2038</v>
      </c>
      <c r="F278" s="40" t="s">
        <v>281</v>
      </c>
      <c r="G278" s="44">
        <v>6138000</v>
      </c>
      <c r="H278" s="44">
        <v>6138000</v>
      </c>
      <c r="I278" s="44">
        <v>0</v>
      </c>
      <c r="J278" s="36" t="s">
        <v>88</v>
      </c>
      <c r="K278" s="36" t="s">
        <v>88</v>
      </c>
      <c r="L278" s="36" t="s">
        <v>51</v>
      </c>
      <c r="M278" s="36" t="s">
        <v>59</v>
      </c>
      <c r="N278" s="36" t="s">
        <v>60</v>
      </c>
      <c r="O278" s="36" t="s">
        <v>159</v>
      </c>
      <c r="P278" s="37"/>
      <c r="Q278" s="37"/>
      <c r="R278" s="37"/>
      <c r="AMK278" s="38"/>
    </row>
    <row r="279" spans="1:18 1025:1025" s="30" customFormat="1" ht="28.15" customHeight="1" x14ac:dyDescent="0.3">
      <c r="A279" s="39" t="s">
        <v>282</v>
      </c>
      <c r="B279" s="40" t="s">
        <v>230</v>
      </c>
      <c r="C279" s="40" t="s">
        <v>111</v>
      </c>
      <c r="D279" s="40" t="s">
        <v>112</v>
      </c>
      <c r="E279" s="40" t="s">
        <v>283</v>
      </c>
      <c r="F279" s="40" t="s">
        <v>284</v>
      </c>
      <c r="G279" s="44">
        <v>1100000</v>
      </c>
      <c r="H279" s="44">
        <v>1100000</v>
      </c>
      <c r="I279" s="44">
        <v>0</v>
      </c>
      <c r="J279" s="36" t="s">
        <v>88</v>
      </c>
      <c r="K279" s="36" t="s">
        <v>88</v>
      </c>
      <c r="L279" s="36" t="s">
        <v>59</v>
      </c>
      <c r="M279" s="36" t="s">
        <v>59</v>
      </c>
      <c r="N279" s="36" t="s">
        <v>60</v>
      </c>
      <c r="O279" s="36" t="s">
        <v>159</v>
      </c>
      <c r="P279" s="37"/>
      <c r="Q279" s="37"/>
      <c r="R279" s="37"/>
      <c r="AMK279" s="38"/>
    </row>
    <row r="280" spans="1:18 1025:1025" s="30" customFormat="1" ht="28.15" customHeight="1" x14ac:dyDescent="0.3">
      <c r="A280" s="39" t="s">
        <v>285</v>
      </c>
      <c r="B280" s="40" t="s">
        <v>230</v>
      </c>
      <c r="C280" s="40" t="s">
        <v>111</v>
      </c>
      <c r="D280" s="40" t="s">
        <v>112</v>
      </c>
      <c r="E280" s="40" t="s">
        <v>286</v>
      </c>
      <c r="F280" s="40" t="s">
        <v>287</v>
      </c>
      <c r="G280" s="44">
        <v>1100000</v>
      </c>
      <c r="H280" s="44">
        <v>1100000</v>
      </c>
      <c r="I280" s="44">
        <v>0</v>
      </c>
      <c r="J280" s="36" t="s">
        <v>88</v>
      </c>
      <c r="K280" s="36" t="s">
        <v>88</v>
      </c>
      <c r="L280" s="36" t="s">
        <v>51</v>
      </c>
      <c r="M280" s="36" t="s">
        <v>51</v>
      </c>
      <c r="N280" s="36" t="s">
        <v>59</v>
      </c>
      <c r="O280" s="36" t="s">
        <v>159</v>
      </c>
      <c r="P280" s="37"/>
      <c r="Q280" s="37"/>
      <c r="R280" s="37"/>
      <c r="AMK280" s="38"/>
    </row>
    <row r="281" spans="1:18 1025:1025" s="30" customFormat="1" ht="28.15" customHeight="1" x14ac:dyDescent="0.3">
      <c r="A281" s="39" t="s">
        <v>288</v>
      </c>
      <c r="B281" s="40" t="s">
        <v>289</v>
      </c>
      <c r="C281" s="40" t="s">
        <v>111</v>
      </c>
      <c r="D281" s="40" t="s">
        <v>112</v>
      </c>
      <c r="E281" s="40" t="s">
        <v>290</v>
      </c>
      <c r="F281" s="40" t="s">
        <v>291</v>
      </c>
      <c r="G281" s="44">
        <v>3618718.12</v>
      </c>
      <c r="H281" s="44">
        <v>3618718.12</v>
      </c>
      <c r="I281" s="44">
        <v>0</v>
      </c>
      <c r="J281" s="36" t="s">
        <v>88</v>
      </c>
      <c r="K281" s="36" t="s">
        <v>88</v>
      </c>
      <c r="L281" s="36" t="s">
        <v>88</v>
      </c>
      <c r="M281" s="36" t="s">
        <v>88</v>
      </c>
      <c r="N281" s="36" t="s">
        <v>59</v>
      </c>
      <c r="O281" s="36" t="s">
        <v>159</v>
      </c>
      <c r="P281" s="37"/>
      <c r="Q281" s="37"/>
      <c r="R281" s="37"/>
      <c r="AMK281" s="38"/>
    </row>
    <row r="282" spans="1:18 1025:1025" s="30" customFormat="1" ht="28.15" customHeight="1" x14ac:dyDescent="0.3">
      <c r="A282" s="39" t="s">
        <v>292</v>
      </c>
      <c r="B282" s="40" t="s">
        <v>293</v>
      </c>
      <c r="C282" s="40" t="s">
        <v>111</v>
      </c>
      <c r="D282" s="40" t="s">
        <v>112</v>
      </c>
      <c r="E282" s="40" t="s">
        <v>294</v>
      </c>
      <c r="F282" s="40" t="s">
        <v>295</v>
      </c>
      <c r="G282" s="44">
        <v>2999808.94</v>
      </c>
      <c r="H282" s="44">
        <v>2999808.94</v>
      </c>
      <c r="I282" s="44">
        <v>0</v>
      </c>
      <c r="J282" s="36">
        <v>0</v>
      </c>
      <c r="K282" s="36">
        <v>0</v>
      </c>
      <c r="L282" s="36" t="s">
        <v>88</v>
      </c>
      <c r="M282" s="36" t="s">
        <v>51</v>
      </c>
      <c r="N282" s="36" t="s">
        <v>59</v>
      </c>
      <c r="O282" s="36" t="s">
        <v>159</v>
      </c>
      <c r="P282" s="37"/>
      <c r="Q282" s="37"/>
      <c r="R282" s="37"/>
      <c r="AMK282" s="38"/>
    </row>
    <row r="283" spans="1:18 1025:1025" s="30" customFormat="1" ht="61.15" customHeight="1" x14ac:dyDescent="0.3">
      <c r="A283" s="39" t="s">
        <v>296</v>
      </c>
      <c r="B283" s="40" t="s">
        <v>293</v>
      </c>
      <c r="C283" s="40" t="s">
        <v>111</v>
      </c>
      <c r="D283" s="40" t="s">
        <v>112</v>
      </c>
      <c r="E283" s="40" t="s">
        <v>297</v>
      </c>
      <c r="F283" s="40" t="s">
        <v>298</v>
      </c>
      <c r="G283" s="44">
        <v>5000000</v>
      </c>
      <c r="H283" s="44">
        <v>5000000</v>
      </c>
      <c r="I283" s="44">
        <v>0</v>
      </c>
      <c r="J283" s="36">
        <v>0</v>
      </c>
      <c r="K283" s="36">
        <v>0</v>
      </c>
      <c r="L283" s="36" t="s">
        <v>88</v>
      </c>
      <c r="M283" s="36" t="s">
        <v>51</v>
      </c>
      <c r="N283" s="36" t="s">
        <v>59</v>
      </c>
      <c r="O283" s="36" t="s">
        <v>159</v>
      </c>
      <c r="P283" s="37"/>
      <c r="Q283" s="37"/>
      <c r="R283" s="37"/>
      <c r="AMK283" s="38"/>
    </row>
    <row r="284" spans="1:18 1025:1025" s="30" customFormat="1" ht="28.15" customHeight="1" x14ac:dyDescent="0.3">
      <c r="A284" s="39" t="s">
        <v>299</v>
      </c>
      <c r="B284" s="40" t="s">
        <v>1095</v>
      </c>
      <c r="C284" s="40" t="s">
        <v>111</v>
      </c>
      <c r="D284" s="40" t="s">
        <v>112</v>
      </c>
      <c r="E284" s="40" t="s">
        <v>2039</v>
      </c>
      <c r="F284" s="40" t="s">
        <v>300</v>
      </c>
      <c r="G284" s="44">
        <v>2250000</v>
      </c>
      <c r="H284" s="44">
        <v>2250000</v>
      </c>
      <c r="I284" s="44">
        <v>0</v>
      </c>
      <c r="J284" s="36" t="s">
        <v>51</v>
      </c>
      <c r="K284" s="36" t="s">
        <v>51</v>
      </c>
      <c r="L284" s="36" t="s">
        <v>88</v>
      </c>
      <c r="M284" s="36" t="s">
        <v>51</v>
      </c>
      <c r="N284" s="36" t="s">
        <v>59</v>
      </c>
      <c r="O284" s="36" t="s">
        <v>159</v>
      </c>
      <c r="P284" s="37"/>
      <c r="Q284" s="37"/>
      <c r="R284" s="37"/>
      <c r="AMK284" s="38"/>
    </row>
    <row r="285" spans="1:18 1025:1025" s="30" customFormat="1" ht="28.15" customHeight="1" x14ac:dyDescent="0.3">
      <c r="A285" s="39" t="s">
        <v>301</v>
      </c>
      <c r="B285" s="40" t="s">
        <v>289</v>
      </c>
      <c r="C285" s="40" t="s">
        <v>111</v>
      </c>
      <c r="D285" s="40" t="s">
        <v>112</v>
      </c>
      <c r="E285" s="40" t="s">
        <v>302</v>
      </c>
      <c r="F285" s="40" t="s">
        <v>303</v>
      </c>
      <c r="G285" s="44">
        <v>1150000</v>
      </c>
      <c r="H285" s="44">
        <v>1150000</v>
      </c>
      <c r="I285" s="44">
        <v>0</v>
      </c>
      <c r="J285" s="36" t="s">
        <v>88</v>
      </c>
      <c r="K285" s="36" t="s">
        <v>88</v>
      </c>
      <c r="L285" s="36" t="s">
        <v>88</v>
      </c>
      <c r="M285" s="36" t="s">
        <v>88</v>
      </c>
      <c r="N285" s="36" t="s">
        <v>59</v>
      </c>
      <c r="O285" s="36" t="s">
        <v>159</v>
      </c>
      <c r="P285" s="37"/>
      <c r="Q285" s="37"/>
      <c r="R285" s="37"/>
      <c r="AMK285" s="38"/>
    </row>
    <row r="286" spans="1:18 1025:1025" s="30" customFormat="1" ht="28.15" customHeight="1" x14ac:dyDescent="0.3">
      <c r="A286" s="39" t="s">
        <v>304</v>
      </c>
      <c r="B286" s="40" t="s">
        <v>305</v>
      </c>
      <c r="C286" s="40" t="s">
        <v>111</v>
      </c>
      <c r="D286" s="40" t="s">
        <v>112</v>
      </c>
      <c r="E286" s="40" t="s">
        <v>306</v>
      </c>
      <c r="F286" s="40" t="s">
        <v>307</v>
      </c>
      <c r="G286" s="44">
        <v>1175000</v>
      </c>
      <c r="H286" s="44">
        <v>1175000</v>
      </c>
      <c r="I286" s="44">
        <v>0</v>
      </c>
      <c r="J286" s="36" t="s">
        <v>88</v>
      </c>
      <c r="K286" s="36" t="s">
        <v>88</v>
      </c>
      <c r="L286" s="36" t="s">
        <v>88</v>
      </c>
      <c r="M286" s="36" t="s">
        <v>51</v>
      </c>
      <c r="N286" s="36" t="s">
        <v>59</v>
      </c>
      <c r="O286" s="36" t="s">
        <v>159</v>
      </c>
      <c r="P286" s="37"/>
      <c r="Q286" s="37"/>
      <c r="R286" s="37"/>
      <c r="AMK286" s="38"/>
    </row>
    <row r="287" spans="1:18 1025:1025" s="30" customFormat="1" ht="28.15" customHeight="1" x14ac:dyDescent="0.3">
      <c r="A287" s="39" t="s">
        <v>308</v>
      </c>
      <c r="B287" s="40" t="s">
        <v>274</v>
      </c>
      <c r="C287" s="40" t="s">
        <v>111</v>
      </c>
      <c r="D287" s="40" t="s">
        <v>112</v>
      </c>
      <c r="E287" s="40" t="s">
        <v>309</v>
      </c>
      <c r="F287" s="40" t="s">
        <v>310</v>
      </c>
      <c r="G287" s="44">
        <v>2000000</v>
      </c>
      <c r="H287" s="44">
        <v>2000000</v>
      </c>
      <c r="I287" s="44">
        <v>0</v>
      </c>
      <c r="J287" s="36" t="s">
        <v>88</v>
      </c>
      <c r="K287" s="36" t="s">
        <v>88</v>
      </c>
      <c r="L287" s="36" t="s">
        <v>88</v>
      </c>
      <c r="M287" s="36" t="s">
        <v>51</v>
      </c>
      <c r="N287" s="36" t="s">
        <v>59</v>
      </c>
      <c r="O287" s="36" t="s">
        <v>159</v>
      </c>
      <c r="P287" s="37"/>
      <c r="Q287" s="37"/>
      <c r="R287" s="37"/>
      <c r="AMK287" s="38"/>
    </row>
    <row r="288" spans="1:18 1025:1025" s="30" customFormat="1" ht="28.15" customHeight="1" x14ac:dyDescent="0.3">
      <c r="A288" s="39" t="s">
        <v>311</v>
      </c>
      <c r="B288" s="40" t="s">
        <v>305</v>
      </c>
      <c r="C288" s="40" t="s">
        <v>111</v>
      </c>
      <c r="D288" s="40" t="s">
        <v>112</v>
      </c>
      <c r="E288" s="40" t="s">
        <v>312</v>
      </c>
      <c r="F288" s="40" t="s">
        <v>313</v>
      </c>
      <c r="G288" s="44">
        <v>780000</v>
      </c>
      <c r="H288" s="44">
        <v>780000</v>
      </c>
      <c r="I288" s="44">
        <v>0</v>
      </c>
      <c r="J288" s="36">
        <v>0</v>
      </c>
      <c r="K288" s="36">
        <v>0</v>
      </c>
      <c r="L288" s="36" t="s">
        <v>51</v>
      </c>
      <c r="M288" s="36" t="s">
        <v>51</v>
      </c>
      <c r="N288" s="36" t="s">
        <v>59</v>
      </c>
      <c r="O288" s="36" t="s">
        <v>146</v>
      </c>
      <c r="P288" s="37"/>
      <c r="Q288" s="37"/>
      <c r="R288" s="37"/>
      <c r="AMK288" s="38"/>
    </row>
    <row r="289" spans="1:18 1025:1025" s="30" customFormat="1" ht="28.15" customHeight="1" x14ac:dyDescent="0.3">
      <c r="A289" s="39" t="s">
        <v>314</v>
      </c>
      <c r="B289" s="40" t="s">
        <v>305</v>
      </c>
      <c r="C289" s="40" t="s">
        <v>111</v>
      </c>
      <c r="D289" s="40" t="s">
        <v>112</v>
      </c>
      <c r="E289" s="40" t="s">
        <v>315</v>
      </c>
      <c r="F289" s="40" t="s">
        <v>316</v>
      </c>
      <c r="G289" s="44">
        <v>998564.25</v>
      </c>
      <c r="H289" s="44">
        <v>998564.25</v>
      </c>
      <c r="I289" s="44">
        <v>0</v>
      </c>
      <c r="J289" s="36">
        <v>0</v>
      </c>
      <c r="K289" s="36">
        <v>0</v>
      </c>
      <c r="L289" s="36" t="s">
        <v>51</v>
      </c>
      <c r="M289" s="36" t="s">
        <v>51</v>
      </c>
      <c r="N289" s="36" t="s">
        <v>59</v>
      </c>
      <c r="O289" s="36" t="s">
        <v>159</v>
      </c>
      <c r="P289" s="37"/>
      <c r="Q289" s="37"/>
      <c r="R289" s="37"/>
      <c r="AMK289" s="38"/>
    </row>
    <row r="290" spans="1:18 1025:1025" s="30" customFormat="1" ht="28.15" customHeight="1" x14ac:dyDescent="0.3">
      <c r="A290" s="39" t="s">
        <v>317</v>
      </c>
      <c r="B290" s="40" t="s">
        <v>318</v>
      </c>
      <c r="C290" s="40" t="s">
        <v>111</v>
      </c>
      <c r="D290" s="40" t="s">
        <v>112</v>
      </c>
      <c r="E290" s="40" t="s">
        <v>319</v>
      </c>
      <c r="F290" s="40" t="s">
        <v>320</v>
      </c>
      <c r="G290" s="44">
        <v>1600000</v>
      </c>
      <c r="H290" s="44">
        <v>1600000</v>
      </c>
      <c r="I290" s="44">
        <v>0</v>
      </c>
      <c r="J290" s="36" t="s">
        <v>88</v>
      </c>
      <c r="K290" s="36" t="s">
        <v>88</v>
      </c>
      <c r="L290" s="36" t="s">
        <v>51</v>
      </c>
      <c r="M290" s="36" t="s">
        <v>51</v>
      </c>
      <c r="N290" s="36" t="s">
        <v>59</v>
      </c>
      <c r="O290" s="36" t="s">
        <v>159</v>
      </c>
      <c r="P290" s="37"/>
      <c r="Q290" s="37"/>
      <c r="R290" s="37"/>
      <c r="AMK290" s="38"/>
    </row>
    <row r="291" spans="1:18 1025:1025" s="30" customFormat="1" ht="28.15" customHeight="1" x14ac:dyDescent="0.3">
      <c r="A291" s="39" t="s">
        <v>321</v>
      </c>
      <c r="B291" s="40" t="s">
        <v>230</v>
      </c>
      <c r="C291" s="40" t="s">
        <v>111</v>
      </c>
      <c r="D291" s="40" t="s">
        <v>112</v>
      </c>
      <c r="E291" s="40" t="s">
        <v>322</v>
      </c>
      <c r="F291" s="40" t="s">
        <v>323</v>
      </c>
      <c r="G291" s="44">
        <v>890000</v>
      </c>
      <c r="H291" s="44">
        <v>890000</v>
      </c>
      <c r="I291" s="44">
        <v>0</v>
      </c>
      <c r="J291" s="36" t="s">
        <v>51</v>
      </c>
      <c r="K291" s="36" t="s">
        <v>51</v>
      </c>
      <c r="L291" s="36" t="s">
        <v>59</v>
      </c>
      <c r="M291" s="36" t="s">
        <v>59</v>
      </c>
      <c r="N291" s="36" t="s">
        <v>60</v>
      </c>
      <c r="O291" s="36" t="s">
        <v>159</v>
      </c>
      <c r="P291" s="37"/>
      <c r="Q291" s="37"/>
      <c r="R291" s="37"/>
      <c r="AMK291" s="38"/>
    </row>
    <row r="292" spans="1:18 1025:1025" s="30" customFormat="1" ht="28.15" customHeight="1" x14ac:dyDescent="0.3">
      <c r="A292" s="39" t="s">
        <v>324</v>
      </c>
      <c r="B292" s="40" t="s">
        <v>325</v>
      </c>
      <c r="C292" s="40" t="s">
        <v>111</v>
      </c>
      <c r="D292" s="40" t="s">
        <v>112</v>
      </c>
      <c r="E292" s="40" t="s">
        <v>326</v>
      </c>
      <c r="F292" s="40" t="s">
        <v>327</v>
      </c>
      <c r="G292" s="44">
        <v>330000</v>
      </c>
      <c r="H292" s="44">
        <v>330000</v>
      </c>
      <c r="I292" s="44">
        <v>0</v>
      </c>
      <c r="J292" s="36">
        <v>0</v>
      </c>
      <c r="K292" s="36">
        <v>0</v>
      </c>
      <c r="L292" s="36" t="s">
        <v>51</v>
      </c>
      <c r="M292" s="36" t="s">
        <v>51</v>
      </c>
      <c r="N292" s="36" t="s">
        <v>59</v>
      </c>
      <c r="O292" s="36" t="s">
        <v>159</v>
      </c>
      <c r="P292" s="37"/>
      <c r="Q292" s="37"/>
      <c r="R292" s="37"/>
      <c r="AMK292" s="38"/>
    </row>
    <row r="293" spans="1:18 1025:1025" s="30" customFormat="1" ht="28.15" customHeight="1" x14ac:dyDescent="0.3">
      <c r="A293" s="39" t="s">
        <v>549</v>
      </c>
      <c r="B293" s="40" t="s">
        <v>550</v>
      </c>
      <c r="C293" s="40" t="s">
        <v>111</v>
      </c>
      <c r="D293" s="40" t="s">
        <v>112</v>
      </c>
      <c r="E293" s="40" t="s">
        <v>551</v>
      </c>
      <c r="F293" s="40" t="s">
        <v>552</v>
      </c>
      <c r="G293" s="44">
        <v>6430928.54</v>
      </c>
      <c r="H293" s="44">
        <v>6430928.54</v>
      </c>
      <c r="I293" s="44">
        <v>0</v>
      </c>
      <c r="J293" s="36">
        <v>0</v>
      </c>
      <c r="K293" s="36">
        <v>0</v>
      </c>
      <c r="L293" s="36">
        <v>0</v>
      </c>
      <c r="M293" s="36">
        <v>0</v>
      </c>
      <c r="N293" s="36" t="s">
        <v>59</v>
      </c>
      <c r="O293" s="36" t="s">
        <v>545</v>
      </c>
      <c r="P293" s="37"/>
      <c r="Q293" s="37"/>
      <c r="R293" s="37"/>
      <c r="AMK293" s="38"/>
    </row>
    <row r="294" spans="1:18 1025:1025" s="30" customFormat="1" ht="28.15" customHeight="1" x14ac:dyDescent="0.3">
      <c r="A294" s="39" t="s">
        <v>571</v>
      </c>
      <c r="B294" s="40" t="s">
        <v>172</v>
      </c>
      <c r="C294" s="40" t="s">
        <v>111</v>
      </c>
      <c r="D294" s="40" t="s">
        <v>112</v>
      </c>
      <c r="E294" s="40" t="s">
        <v>572</v>
      </c>
      <c r="F294" s="40" t="s">
        <v>573</v>
      </c>
      <c r="G294" s="44">
        <v>4000000</v>
      </c>
      <c r="H294" s="44">
        <v>4000000</v>
      </c>
      <c r="I294" s="44">
        <v>0</v>
      </c>
      <c r="J294" s="36">
        <v>0</v>
      </c>
      <c r="K294" s="36">
        <v>0</v>
      </c>
      <c r="L294" s="36" t="s">
        <v>59</v>
      </c>
      <c r="M294" s="36" t="s">
        <v>59</v>
      </c>
      <c r="N294" s="36" t="s">
        <v>60</v>
      </c>
      <c r="O294" s="36" t="s">
        <v>574</v>
      </c>
      <c r="P294" s="37"/>
      <c r="Q294" s="37"/>
      <c r="R294" s="37"/>
      <c r="AMK294" s="38"/>
    </row>
    <row r="295" spans="1:18 1025:1025" s="30" customFormat="1" ht="28.15" customHeight="1" x14ac:dyDescent="0.3">
      <c r="A295" s="39" t="s">
        <v>585</v>
      </c>
      <c r="B295" s="40" t="s">
        <v>586</v>
      </c>
      <c r="C295" s="40" t="s">
        <v>111</v>
      </c>
      <c r="D295" s="40" t="s">
        <v>112</v>
      </c>
      <c r="E295" s="80" t="s">
        <v>2064</v>
      </c>
      <c r="F295" s="40" t="s">
        <v>587</v>
      </c>
      <c r="G295" s="44">
        <v>3008223.66</v>
      </c>
      <c r="H295" s="44">
        <v>3008223.66</v>
      </c>
      <c r="I295" s="44">
        <v>0</v>
      </c>
      <c r="J295" s="36">
        <v>0</v>
      </c>
      <c r="K295" s="36">
        <v>0</v>
      </c>
      <c r="L295" s="36" t="s">
        <v>59</v>
      </c>
      <c r="M295" s="36" t="s">
        <v>60</v>
      </c>
      <c r="N295" s="36" t="s">
        <v>146</v>
      </c>
      <c r="O295" s="36" t="s">
        <v>545</v>
      </c>
      <c r="P295" s="37"/>
      <c r="Q295" s="37"/>
      <c r="R295" s="37"/>
      <c r="AMK295" s="38"/>
    </row>
    <row r="296" spans="1:18 1025:1025" s="30" customFormat="1" ht="28.15" customHeight="1" x14ac:dyDescent="0.3">
      <c r="A296" s="39" t="s">
        <v>588</v>
      </c>
      <c r="B296" s="40" t="s">
        <v>168</v>
      </c>
      <c r="C296" s="40" t="s">
        <v>111</v>
      </c>
      <c r="D296" s="40" t="s">
        <v>112</v>
      </c>
      <c r="E296" s="40" t="s">
        <v>589</v>
      </c>
      <c r="F296" s="40" t="s">
        <v>590</v>
      </c>
      <c r="G296" s="44">
        <v>2300000</v>
      </c>
      <c r="H296" s="44">
        <v>2300000</v>
      </c>
      <c r="I296" s="44">
        <v>0</v>
      </c>
      <c r="J296" s="36">
        <v>0</v>
      </c>
      <c r="K296" s="36">
        <v>0</v>
      </c>
      <c r="L296" s="36" t="s">
        <v>59</v>
      </c>
      <c r="M296" s="36" t="s">
        <v>59</v>
      </c>
      <c r="N296" s="36" t="s">
        <v>60</v>
      </c>
      <c r="O296" s="36" t="s">
        <v>545</v>
      </c>
      <c r="P296" s="37"/>
      <c r="Q296" s="37"/>
      <c r="R296" s="37"/>
      <c r="AMK296" s="38"/>
    </row>
    <row r="297" spans="1:18 1025:1025" s="30" customFormat="1" ht="28.15" customHeight="1" x14ac:dyDescent="0.3">
      <c r="A297" s="39" t="s">
        <v>591</v>
      </c>
      <c r="B297" s="40" t="s">
        <v>586</v>
      </c>
      <c r="C297" s="40" t="s">
        <v>111</v>
      </c>
      <c r="D297" s="40" t="s">
        <v>112</v>
      </c>
      <c r="E297" s="40" t="s">
        <v>592</v>
      </c>
      <c r="F297" s="40" t="s">
        <v>593</v>
      </c>
      <c r="G297" s="44">
        <v>1400000</v>
      </c>
      <c r="H297" s="44">
        <v>1400000</v>
      </c>
      <c r="I297" s="44">
        <v>0</v>
      </c>
      <c r="J297" s="36">
        <v>0</v>
      </c>
      <c r="K297" s="36">
        <v>0</v>
      </c>
      <c r="L297" s="36" t="s">
        <v>59</v>
      </c>
      <c r="M297" s="36" t="s">
        <v>60</v>
      </c>
      <c r="N297" s="36" t="s">
        <v>146</v>
      </c>
      <c r="O297" s="36" t="s">
        <v>545</v>
      </c>
      <c r="P297" s="37"/>
      <c r="Q297" s="37"/>
      <c r="R297" s="37"/>
      <c r="AMK297" s="38"/>
    </row>
    <row r="298" spans="1:18 1025:1025" s="30" customFormat="1" ht="28.15" customHeight="1" x14ac:dyDescent="0.3">
      <c r="A298" s="39" t="s">
        <v>594</v>
      </c>
      <c r="B298" s="40" t="s">
        <v>586</v>
      </c>
      <c r="C298" s="40" t="s">
        <v>111</v>
      </c>
      <c r="D298" s="40" t="s">
        <v>112</v>
      </c>
      <c r="E298" s="40" t="s">
        <v>595</v>
      </c>
      <c r="F298" s="40" t="s">
        <v>596</v>
      </c>
      <c r="G298" s="44">
        <v>1500000</v>
      </c>
      <c r="H298" s="44">
        <v>1500000</v>
      </c>
      <c r="I298" s="44">
        <v>0</v>
      </c>
      <c r="J298" s="36">
        <v>0</v>
      </c>
      <c r="K298" s="36">
        <v>0</v>
      </c>
      <c r="L298" s="36" t="s">
        <v>59</v>
      </c>
      <c r="M298" s="36" t="s">
        <v>60</v>
      </c>
      <c r="N298" s="36" t="s">
        <v>146</v>
      </c>
      <c r="O298" s="36" t="s">
        <v>545</v>
      </c>
      <c r="P298" s="37"/>
      <c r="Q298" s="37"/>
      <c r="R298" s="37"/>
      <c r="AMK298" s="38"/>
    </row>
    <row r="299" spans="1:18 1025:1025" s="30" customFormat="1" ht="28.15" customHeight="1" x14ac:dyDescent="0.3">
      <c r="A299" s="39" t="s">
        <v>597</v>
      </c>
      <c r="B299" s="40" t="s">
        <v>586</v>
      </c>
      <c r="C299" s="40" t="s">
        <v>111</v>
      </c>
      <c r="D299" s="40" t="s">
        <v>112</v>
      </c>
      <c r="E299" s="40" t="s">
        <v>598</v>
      </c>
      <c r="F299" s="40" t="s">
        <v>599</v>
      </c>
      <c r="G299" s="44">
        <v>1250000</v>
      </c>
      <c r="H299" s="44">
        <v>1250000</v>
      </c>
      <c r="I299" s="44">
        <v>0</v>
      </c>
      <c r="J299" s="36">
        <v>0</v>
      </c>
      <c r="K299" s="36">
        <v>0</v>
      </c>
      <c r="L299" s="36" t="s">
        <v>59</v>
      </c>
      <c r="M299" s="36" t="s">
        <v>60</v>
      </c>
      <c r="N299" s="36" t="s">
        <v>146</v>
      </c>
      <c r="O299" s="36" t="s">
        <v>574</v>
      </c>
      <c r="P299" s="37"/>
      <c r="Q299" s="37"/>
      <c r="R299" s="37"/>
      <c r="AMK299" s="38"/>
    </row>
    <row r="300" spans="1:18 1025:1025" s="30" customFormat="1" ht="28.15" customHeight="1" x14ac:dyDescent="0.3">
      <c r="A300" s="39" t="s">
        <v>710</v>
      </c>
      <c r="B300" s="40" t="s">
        <v>293</v>
      </c>
      <c r="C300" s="40" t="s">
        <v>111</v>
      </c>
      <c r="D300" s="40" t="s">
        <v>112</v>
      </c>
      <c r="E300" s="40" t="s">
        <v>711</v>
      </c>
      <c r="F300" s="40" t="s">
        <v>712</v>
      </c>
      <c r="G300" s="44">
        <v>2500000</v>
      </c>
      <c r="H300" s="44">
        <v>2500000</v>
      </c>
      <c r="I300" s="44"/>
      <c r="J300" s="36">
        <v>0</v>
      </c>
      <c r="K300" s="36">
        <v>0</v>
      </c>
      <c r="L300" s="36" t="s">
        <v>88</v>
      </c>
      <c r="M300" s="36" t="s">
        <v>51</v>
      </c>
      <c r="N300" s="36" t="s">
        <v>60</v>
      </c>
      <c r="O300" s="36" t="s">
        <v>574</v>
      </c>
      <c r="P300" s="37"/>
      <c r="Q300" s="37"/>
      <c r="R300" s="37"/>
      <c r="AMK300" s="38"/>
    </row>
    <row r="301" spans="1:18 1025:1025" s="30" customFormat="1" ht="28.15" customHeight="1" x14ac:dyDescent="0.3">
      <c r="A301" s="39" t="s">
        <v>713</v>
      </c>
      <c r="B301" s="40" t="s">
        <v>714</v>
      </c>
      <c r="C301" s="40" t="s">
        <v>111</v>
      </c>
      <c r="D301" s="40" t="s">
        <v>112</v>
      </c>
      <c r="E301" s="40" t="s">
        <v>715</v>
      </c>
      <c r="F301" s="40" t="s">
        <v>716</v>
      </c>
      <c r="G301" s="44">
        <v>8000000</v>
      </c>
      <c r="H301" s="44">
        <v>8000000</v>
      </c>
      <c r="I301" s="44">
        <v>0</v>
      </c>
      <c r="J301" s="36" t="s">
        <v>88</v>
      </c>
      <c r="K301" s="36" t="s">
        <v>60</v>
      </c>
      <c r="L301" s="36" t="s">
        <v>59</v>
      </c>
      <c r="M301" s="36" t="s">
        <v>59</v>
      </c>
      <c r="N301" s="36" t="s">
        <v>146</v>
      </c>
      <c r="O301" s="36" t="s">
        <v>545</v>
      </c>
      <c r="P301" s="37"/>
      <c r="Q301" s="37"/>
      <c r="R301" s="37"/>
      <c r="AMK301" s="38"/>
    </row>
    <row r="302" spans="1:18 1025:1025" s="30" customFormat="1" ht="28.15" customHeight="1" x14ac:dyDescent="0.3">
      <c r="A302" s="39" t="s">
        <v>717</v>
      </c>
      <c r="B302" s="40" t="s">
        <v>230</v>
      </c>
      <c r="C302" s="40" t="s">
        <v>111</v>
      </c>
      <c r="D302" s="40" t="s">
        <v>112</v>
      </c>
      <c r="E302" s="40" t="s">
        <v>718</v>
      </c>
      <c r="F302" s="40" t="s">
        <v>719</v>
      </c>
      <c r="G302" s="44">
        <v>15000000</v>
      </c>
      <c r="H302" s="44">
        <v>15000000</v>
      </c>
      <c r="I302" s="44">
        <v>0</v>
      </c>
      <c r="J302" s="36" t="s">
        <v>51</v>
      </c>
      <c r="K302" s="36" t="s">
        <v>51</v>
      </c>
      <c r="L302" s="36" t="s">
        <v>88</v>
      </c>
      <c r="M302" s="36" t="s">
        <v>59</v>
      </c>
      <c r="N302" s="36" t="s">
        <v>59</v>
      </c>
      <c r="O302" s="36" t="s">
        <v>574</v>
      </c>
      <c r="P302" s="37"/>
      <c r="Q302" s="37"/>
      <c r="R302" s="37"/>
      <c r="AMK302" s="38"/>
    </row>
    <row r="303" spans="1:18 1025:1025" s="30" customFormat="1" ht="61.15" customHeight="1" x14ac:dyDescent="0.3">
      <c r="A303" s="39" t="s">
        <v>720</v>
      </c>
      <c r="B303" s="40" t="s">
        <v>721</v>
      </c>
      <c r="C303" s="40" t="s">
        <v>111</v>
      </c>
      <c r="D303" s="40" t="s">
        <v>112</v>
      </c>
      <c r="E303" s="40" t="s">
        <v>722</v>
      </c>
      <c r="F303" s="40" t="s">
        <v>723</v>
      </c>
      <c r="G303" s="44">
        <v>7514779.2999999998</v>
      </c>
      <c r="H303" s="44">
        <v>7514779.2999999998</v>
      </c>
      <c r="I303" s="44">
        <v>0</v>
      </c>
      <c r="J303" s="36">
        <v>0</v>
      </c>
      <c r="K303" s="36">
        <v>0</v>
      </c>
      <c r="L303" s="36" t="s">
        <v>51</v>
      </c>
      <c r="M303" s="36" t="s">
        <v>51</v>
      </c>
      <c r="N303" s="36" t="s">
        <v>59</v>
      </c>
      <c r="O303" s="36" t="s">
        <v>545</v>
      </c>
      <c r="P303" s="37"/>
      <c r="Q303" s="37"/>
      <c r="R303" s="37"/>
      <c r="AMK303" s="38"/>
    </row>
    <row r="304" spans="1:18 1025:1025" s="30" customFormat="1" ht="28.15" customHeight="1" x14ac:dyDescent="0.3">
      <c r="A304" s="39" t="s">
        <v>724</v>
      </c>
      <c r="B304" s="40" t="s">
        <v>725</v>
      </c>
      <c r="C304" s="40" t="s">
        <v>111</v>
      </c>
      <c r="D304" s="40" t="s">
        <v>112</v>
      </c>
      <c r="E304" s="40" t="s">
        <v>726</v>
      </c>
      <c r="F304" s="40" t="s">
        <v>727</v>
      </c>
      <c r="G304" s="44">
        <v>3950000</v>
      </c>
      <c r="H304" s="44">
        <v>3950000</v>
      </c>
      <c r="I304" s="44">
        <v>0</v>
      </c>
      <c r="J304" s="36" t="s">
        <v>88</v>
      </c>
      <c r="K304" s="36" t="s">
        <v>51</v>
      </c>
      <c r="L304" s="36" t="s">
        <v>59</v>
      </c>
      <c r="M304" s="36" t="s">
        <v>60</v>
      </c>
      <c r="N304" s="36" t="s">
        <v>146</v>
      </c>
      <c r="O304" s="36" t="s">
        <v>545</v>
      </c>
      <c r="P304" s="37"/>
      <c r="Q304" s="37"/>
      <c r="R304" s="37"/>
      <c r="AMK304" s="38"/>
    </row>
    <row r="305" spans="1:18 1025:1025" s="30" customFormat="1" ht="28.15" customHeight="1" x14ac:dyDescent="0.3">
      <c r="A305" s="39" t="s">
        <v>728</v>
      </c>
      <c r="B305" s="40" t="s">
        <v>293</v>
      </c>
      <c r="C305" s="40" t="s">
        <v>111</v>
      </c>
      <c r="D305" s="40" t="s">
        <v>112</v>
      </c>
      <c r="E305" s="40" t="s">
        <v>729</v>
      </c>
      <c r="F305" s="40" t="s">
        <v>730</v>
      </c>
      <c r="G305" s="44">
        <v>1481660.32</v>
      </c>
      <c r="H305" s="44">
        <v>1481660.32</v>
      </c>
      <c r="I305" s="44">
        <v>0</v>
      </c>
      <c r="J305" s="36">
        <v>0</v>
      </c>
      <c r="K305" s="36">
        <v>0</v>
      </c>
      <c r="L305" s="36" t="s">
        <v>51</v>
      </c>
      <c r="M305" s="36" t="s">
        <v>51</v>
      </c>
      <c r="N305" s="36" t="s">
        <v>60</v>
      </c>
      <c r="O305" s="36" t="s">
        <v>545</v>
      </c>
      <c r="P305" s="37"/>
      <c r="Q305" s="37"/>
      <c r="R305" s="37"/>
      <c r="AMK305" s="38"/>
    </row>
    <row r="306" spans="1:18 1025:1025" s="30" customFormat="1" ht="28.15" customHeight="1" x14ac:dyDescent="0.3">
      <c r="A306" s="39" t="s">
        <v>731</v>
      </c>
      <c r="B306" s="40" t="s">
        <v>293</v>
      </c>
      <c r="C306" s="40" t="s">
        <v>111</v>
      </c>
      <c r="D306" s="40" t="s">
        <v>112</v>
      </c>
      <c r="E306" s="40" t="s">
        <v>732</v>
      </c>
      <c r="F306" s="40" t="s">
        <v>733</v>
      </c>
      <c r="G306" s="44">
        <v>7490600</v>
      </c>
      <c r="H306" s="44">
        <v>7490600</v>
      </c>
      <c r="I306" s="44">
        <v>0</v>
      </c>
      <c r="J306" s="36">
        <v>0</v>
      </c>
      <c r="K306" s="36">
        <v>0</v>
      </c>
      <c r="L306" s="36" t="s">
        <v>51</v>
      </c>
      <c r="M306" s="36" t="s">
        <v>51</v>
      </c>
      <c r="N306" s="36" t="s">
        <v>59</v>
      </c>
      <c r="O306" s="36" t="s">
        <v>574</v>
      </c>
      <c r="P306" s="37"/>
      <c r="Q306" s="37"/>
      <c r="R306" s="37"/>
      <c r="AMK306" s="38"/>
    </row>
    <row r="307" spans="1:18 1025:1025" s="30" customFormat="1" ht="28.15" customHeight="1" x14ac:dyDescent="0.3">
      <c r="A307" s="39" t="s">
        <v>734</v>
      </c>
      <c r="B307" s="40" t="s">
        <v>714</v>
      </c>
      <c r="C307" s="40" t="s">
        <v>111</v>
      </c>
      <c r="D307" s="40" t="s">
        <v>112</v>
      </c>
      <c r="E307" s="40" t="s">
        <v>2040</v>
      </c>
      <c r="F307" s="40" t="s">
        <v>735</v>
      </c>
      <c r="G307" s="44">
        <v>4906712.1100000003</v>
      </c>
      <c r="H307" s="44">
        <v>4906712.1100000003</v>
      </c>
      <c r="I307" s="44">
        <v>0</v>
      </c>
      <c r="J307" s="36" t="s">
        <v>88</v>
      </c>
      <c r="K307" s="36" t="s">
        <v>51</v>
      </c>
      <c r="L307" s="36" t="s">
        <v>51</v>
      </c>
      <c r="M307" s="36" t="s">
        <v>60</v>
      </c>
      <c r="N307" s="36" t="s">
        <v>60</v>
      </c>
      <c r="O307" s="36" t="s">
        <v>545</v>
      </c>
      <c r="P307" s="37"/>
      <c r="Q307" s="37"/>
      <c r="R307" s="37"/>
      <c r="AMK307" s="38"/>
    </row>
    <row r="308" spans="1:18 1025:1025" s="30" customFormat="1" ht="28.15" customHeight="1" x14ac:dyDescent="0.3">
      <c r="A308" s="39" t="s">
        <v>736</v>
      </c>
      <c r="B308" s="40" t="s">
        <v>305</v>
      </c>
      <c r="C308" s="40" t="s">
        <v>111</v>
      </c>
      <c r="D308" s="40" t="s">
        <v>112</v>
      </c>
      <c r="E308" s="40" t="s">
        <v>737</v>
      </c>
      <c r="F308" s="40" t="s">
        <v>738</v>
      </c>
      <c r="G308" s="44">
        <v>3540000</v>
      </c>
      <c r="H308" s="44">
        <v>3540000</v>
      </c>
      <c r="I308" s="44">
        <v>0</v>
      </c>
      <c r="J308" s="36" t="s">
        <v>88</v>
      </c>
      <c r="K308" s="36" t="s">
        <v>88</v>
      </c>
      <c r="L308" s="36" t="s">
        <v>88</v>
      </c>
      <c r="M308" s="36" t="s">
        <v>51</v>
      </c>
      <c r="N308" s="36" t="s">
        <v>59</v>
      </c>
      <c r="O308" s="36" t="s">
        <v>545</v>
      </c>
      <c r="P308" s="37"/>
      <c r="Q308" s="37"/>
      <c r="R308" s="37"/>
      <c r="AMK308" s="38"/>
    </row>
    <row r="309" spans="1:18 1025:1025" s="30" customFormat="1" ht="28.15" customHeight="1" x14ac:dyDescent="0.3">
      <c r="A309" s="39" t="s">
        <v>739</v>
      </c>
      <c r="B309" s="40" t="s">
        <v>168</v>
      </c>
      <c r="C309" s="40" t="s">
        <v>111</v>
      </c>
      <c r="D309" s="40" t="s">
        <v>112</v>
      </c>
      <c r="E309" s="40" t="s">
        <v>740</v>
      </c>
      <c r="F309" s="40" t="s">
        <v>741</v>
      </c>
      <c r="G309" s="44">
        <v>4432272.18</v>
      </c>
      <c r="H309" s="44">
        <v>4432272.18</v>
      </c>
      <c r="I309" s="44">
        <v>0</v>
      </c>
      <c r="J309" s="36">
        <v>0</v>
      </c>
      <c r="K309" s="36">
        <v>0</v>
      </c>
      <c r="L309" s="36" t="s">
        <v>88</v>
      </c>
      <c r="M309" s="36" t="s">
        <v>59</v>
      </c>
      <c r="N309" s="36" t="s">
        <v>60</v>
      </c>
      <c r="O309" s="36" t="s">
        <v>545</v>
      </c>
      <c r="P309" s="37"/>
      <c r="Q309" s="37"/>
      <c r="R309" s="37"/>
      <c r="AMK309" s="38"/>
    </row>
    <row r="310" spans="1:18 1025:1025" s="30" customFormat="1" ht="28.15" customHeight="1" x14ac:dyDescent="0.3">
      <c r="A310" s="39" t="s">
        <v>742</v>
      </c>
      <c r="B310" s="40" t="s">
        <v>325</v>
      </c>
      <c r="C310" s="40" t="s">
        <v>111</v>
      </c>
      <c r="D310" s="40" t="s">
        <v>112</v>
      </c>
      <c r="E310" s="40" t="s">
        <v>743</v>
      </c>
      <c r="F310" s="40" t="s">
        <v>744</v>
      </c>
      <c r="G310" s="44">
        <v>6195000</v>
      </c>
      <c r="H310" s="44">
        <v>6195000</v>
      </c>
      <c r="I310" s="44">
        <v>0</v>
      </c>
      <c r="J310" s="36">
        <v>0</v>
      </c>
      <c r="K310" s="36">
        <v>0</v>
      </c>
      <c r="L310" s="36" t="s">
        <v>51</v>
      </c>
      <c r="M310" s="36" t="s">
        <v>51</v>
      </c>
      <c r="N310" s="36" t="s">
        <v>59</v>
      </c>
      <c r="O310" s="36" t="s">
        <v>545</v>
      </c>
      <c r="P310" s="37"/>
      <c r="Q310" s="37"/>
      <c r="R310" s="37"/>
      <c r="AMK310" s="38"/>
    </row>
    <row r="311" spans="1:18 1025:1025" s="30" customFormat="1" ht="28.15" customHeight="1" x14ac:dyDescent="0.3">
      <c r="A311" s="39" t="s">
        <v>924</v>
      </c>
      <c r="B311" s="40" t="s">
        <v>925</v>
      </c>
      <c r="C311" s="40" t="s">
        <v>111</v>
      </c>
      <c r="D311" s="40" t="s">
        <v>112</v>
      </c>
      <c r="E311" s="40" t="s">
        <v>926</v>
      </c>
      <c r="F311" s="40" t="s">
        <v>927</v>
      </c>
      <c r="G311" s="44">
        <v>4000000</v>
      </c>
      <c r="H311" s="44">
        <v>4000000</v>
      </c>
      <c r="I311" s="44"/>
      <c r="J311" s="36">
        <v>0</v>
      </c>
      <c r="K311" s="36">
        <v>0</v>
      </c>
      <c r="L311" s="36">
        <v>0</v>
      </c>
      <c r="M311" s="36">
        <v>0</v>
      </c>
      <c r="N311" s="36" t="s">
        <v>146</v>
      </c>
      <c r="O311" s="36" t="s">
        <v>545</v>
      </c>
      <c r="P311" s="37"/>
      <c r="Q311" s="37"/>
      <c r="R311" s="37"/>
      <c r="AMK311" s="38"/>
    </row>
    <row r="312" spans="1:18 1025:1025" s="30" customFormat="1" ht="28.15" customHeight="1" x14ac:dyDescent="0.3">
      <c r="A312" s="39" t="s">
        <v>1011</v>
      </c>
      <c r="B312" s="40" t="s">
        <v>1012</v>
      </c>
      <c r="C312" s="40" t="s">
        <v>111</v>
      </c>
      <c r="D312" s="40" t="s">
        <v>112</v>
      </c>
      <c r="E312" s="40" t="s">
        <v>1013</v>
      </c>
      <c r="F312" s="40" t="s">
        <v>1014</v>
      </c>
      <c r="G312" s="44">
        <v>20636276.289999999</v>
      </c>
      <c r="H312" s="44">
        <v>16806735.82</v>
      </c>
      <c r="I312" s="44">
        <v>3829540.47</v>
      </c>
      <c r="J312" s="36">
        <v>0</v>
      </c>
      <c r="K312" s="36">
        <v>0</v>
      </c>
      <c r="L312" s="36" t="s">
        <v>60</v>
      </c>
      <c r="M312" s="36" t="s">
        <v>60</v>
      </c>
      <c r="N312" s="36" t="s">
        <v>146</v>
      </c>
      <c r="O312" s="36" t="s">
        <v>997</v>
      </c>
      <c r="P312" s="37"/>
      <c r="Q312" s="37"/>
      <c r="R312" s="37"/>
      <c r="AMK312" s="38"/>
    </row>
    <row r="313" spans="1:18 1025:1025" s="30" customFormat="1" ht="28.15" customHeight="1" x14ac:dyDescent="0.3">
      <c r="A313" s="39" t="s">
        <v>1151</v>
      </c>
      <c r="B313" s="40" t="s">
        <v>305</v>
      </c>
      <c r="C313" s="40" t="s">
        <v>111</v>
      </c>
      <c r="D313" s="40" t="s">
        <v>112</v>
      </c>
      <c r="E313" s="40" t="s">
        <v>1152</v>
      </c>
      <c r="F313" s="40" t="s">
        <v>1153</v>
      </c>
      <c r="G313" s="44">
        <v>5000000</v>
      </c>
      <c r="H313" s="44">
        <v>5000000</v>
      </c>
      <c r="I313" s="44">
        <v>0</v>
      </c>
      <c r="J313" s="36" t="s">
        <v>51</v>
      </c>
      <c r="K313" s="36" t="s">
        <v>51</v>
      </c>
      <c r="L313" s="36" t="s">
        <v>88</v>
      </c>
      <c r="M313" s="36" t="s">
        <v>60</v>
      </c>
      <c r="N313" s="36" t="s">
        <v>146</v>
      </c>
      <c r="O313" s="36" t="s">
        <v>997</v>
      </c>
      <c r="P313" s="37"/>
      <c r="Q313" s="37"/>
      <c r="R313" s="37"/>
      <c r="AMK313" s="38"/>
    </row>
    <row r="314" spans="1:18 1025:1025" s="30" customFormat="1" ht="28.15" customHeight="1" x14ac:dyDescent="0.3">
      <c r="A314" s="39" t="s">
        <v>95</v>
      </c>
      <c r="B314" s="40" t="s">
        <v>96</v>
      </c>
      <c r="C314" s="40" t="s">
        <v>97</v>
      </c>
      <c r="D314" s="40" t="s">
        <v>98</v>
      </c>
      <c r="E314" s="40" t="s">
        <v>99</v>
      </c>
      <c r="F314" s="40" t="s">
        <v>100</v>
      </c>
      <c r="G314" s="44">
        <v>2000000</v>
      </c>
      <c r="H314" s="44">
        <v>2000000</v>
      </c>
      <c r="I314" s="44">
        <v>0</v>
      </c>
      <c r="J314" s="36" t="s">
        <v>87</v>
      </c>
      <c r="K314" s="36" t="s">
        <v>87</v>
      </c>
      <c r="L314" s="36" t="s">
        <v>51</v>
      </c>
      <c r="M314" s="36" t="s">
        <v>51</v>
      </c>
      <c r="N314" s="36" t="s">
        <v>59</v>
      </c>
      <c r="O314" s="36" t="s">
        <v>60</v>
      </c>
      <c r="P314" s="37"/>
      <c r="Q314" s="37"/>
      <c r="R314" s="37"/>
      <c r="AMK314" s="38"/>
    </row>
    <row r="315" spans="1:18 1025:1025" s="30" customFormat="1" ht="28.15" customHeight="1" x14ac:dyDescent="0.3">
      <c r="A315" s="39" t="s">
        <v>101</v>
      </c>
      <c r="B315" s="40" t="s">
        <v>102</v>
      </c>
      <c r="C315" s="40" t="s">
        <v>97</v>
      </c>
      <c r="D315" s="40" t="s">
        <v>98</v>
      </c>
      <c r="E315" s="40" t="s">
        <v>103</v>
      </c>
      <c r="F315" s="40" t="s">
        <v>104</v>
      </c>
      <c r="G315" s="44">
        <v>2212800</v>
      </c>
      <c r="H315" s="44">
        <v>2212800</v>
      </c>
      <c r="I315" s="44">
        <v>0</v>
      </c>
      <c r="J315" s="36" t="s">
        <v>86</v>
      </c>
      <c r="K315" s="36" t="s">
        <v>86</v>
      </c>
      <c r="L315" s="36" t="s">
        <v>87</v>
      </c>
      <c r="M315" s="36" t="s">
        <v>51</v>
      </c>
      <c r="N315" s="36" t="s">
        <v>59</v>
      </c>
      <c r="O315" s="36" t="s">
        <v>59</v>
      </c>
      <c r="P315" s="37"/>
      <c r="Q315" s="37"/>
      <c r="R315" s="37"/>
      <c r="AMK315" s="38"/>
    </row>
    <row r="316" spans="1:18 1025:1025" s="30" customFormat="1" ht="28.15" customHeight="1" x14ac:dyDescent="0.3">
      <c r="A316" s="39" t="s">
        <v>105</v>
      </c>
      <c r="B316" s="40" t="s">
        <v>106</v>
      </c>
      <c r="C316" s="40" t="s">
        <v>97</v>
      </c>
      <c r="D316" s="40" t="s">
        <v>98</v>
      </c>
      <c r="E316" s="40" t="s">
        <v>107</v>
      </c>
      <c r="F316" s="40" t="s">
        <v>108</v>
      </c>
      <c r="G316" s="44">
        <v>2200000</v>
      </c>
      <c r="H316" s="44">
        <v>2200000</v>
      </c>
      <c r="I316" s="44">
        <v>0</v>
      </c>
      <c r="J316" s="36" t="s">
        <v>87</v>
      </c>
      <c r="K316" s="36" t="s">
        <v>87</v>
      </c>
      <c r="L316" s="36" t="s">
        <v>51</v>
      </c>
      <c r="M316" s="36" t="s">
        <v>51</v>
      </c>
      <c r="N316" s="36" t="s">
        <v>59</v>
      </c>
      <c r="O316" s="36" t="s">
        <v>60</v>
      </c>
      <c r="P316" s="37"/>
      <c r="Q316" s="37"/>
      <c r="R316" s="37"/>
      <c r="AMK316" s="38"/>
    </row>
    <row r="317" spans="1:18 1025:1025" s="30" customFormat="1" ht="28.15" customHeight="1" x14ac:dyDescent="0.3">
      <c r="A317" s="39" t="s">
        <v>178</v>
      </c>
      <c r="B317" s="40" t="s">
        <v>179</v>
      </c>
      <c r="C317" s="40" t="s">
        <v>97</v>
      </c>
      <c r="D317" s="40" t="s">
        <v>98</v>
      </c>
      <c r="E317" s="40" t="s">
        <v>180</v>
      </c>
      <c r="F317" s="40" t="s">
        <v>181</v>
      </c>
      <c r="G317" s="44">
        <v>1185000</v>
      </c>
      <c r="H317" s="44">
        <v>1185000</v>
      </c>
      <c r="I317" s="44">
        <v>0</v>
      </c>
      <c r="J317" s="36" t="s">
        <v>87</v>
      </c>
      <c r="K317" s="36" t="s">
        <v>87</v>
      </c>
      <c r="L317" s="36" t="s">
        <v>51</v>
      </c>
      <c r="M317" s="36" t="s">
        <v>59</v>
      </c>
      <c r="N317" s="36" t="s">
        <v>60</v>
      </c>
      <c r="O317" s="36" t="s">
        <v>146</v>
      </c>
      <c r="P317" s="37"/>
      <c r="Q317" s="37"/>
      <c r="R317" s="37"/>
      <c r="AMK317" s="38"/>
    </row>
    <row r="318" spans="1:18 1025:1025" s="30" customFormat="1" ht="28.15" customHeight="1" x14ac:dyDescent="0.3">
      <c r="A318" s="39" t="s">
        <v>182</v>
      </c>
      <c r="B318" s="40" t="s">
        <v>106</v>
      </c>
      <c r="C318" s="40" t="s">
        <v>97</v>
      </c>
      <c r="D318" s="40" t="s">
        <v>98</v>
      </c>
      <c r="E318" s="40" t="s">
        <v>183</v>
      </c>
      <c r="F318" s="40" t="s">
        <v>184</v>
      </c>
      <c r="G318" s="44">
        <v>1300000</v>
      </c>
      <c r="H318" s="44">
        <v>1300000</v>
      </c>
      <c r="I318" s="44">
        <v>0</v>
      </c>
      <c r="J318" s="36" t="s">
        <v>87</v>
      </c>
      <c r="K318" s="36" t="s">
        <v>87</v>
      </c>
      <c r="L318" s="36" t="s">
        <v>51</v>
      </c>
      <c r="M318" s="36" t="s">
        <v>59</v>
      </c>
      <c r="N318" s="36" t="s">
        <v>60</v>
      </c>
      <c r="O318" s="36" t="s">
        <v>159</v>
      </c>
      <c r="P318" s="37"/>
      <c r="Q318" s="37"/>
      <c r="R318" s="37"/>
      <c r="AMK318" s="38"/>
    </row>
    <row r="319" spans="1:18 1025:1025" s="30" customFormat="1" ht="28.15" customHeight="1" x14ac:dyDescent="0.3">
      <c r="A319" s="39" t="s">
        <v>185</v>
      </c>
      <c r="B319" s="40" t="s">
        <v>106</v>
      </c>
      <c r="C319" s="40" t="s">
        <v>97</v>
      </c>
      <c r="D319" s="40" t="s">
        <v>98</v>
      </c>
      <c r="E319" s="40" t="s">
        <v>186</v>
      </c>
      <c r="F319" s="40" t="s">
        <v>187</v>
      </c>
      <c r="G319" s="44">
        <v>1724559</v>
      </c>
      <c r="H319" s="44">
        <v>1724559</v>
      </c>
      <c r="I319" s="44">
        <v>0</v>
      </c>
      <c r="J319" s="36" t="s">
        <v>87</v>
      </c>
      <c r="K319" s="36" t="s">
        <v>87</v>
      </c>
      <c r="L319" s="36" t="s">
        <v>51</v>
      </c>
      <c r="M319" s="36" t="s">
        <v>59</v>
      </c>
      <c r="N319" s="36" t="s">
        <v>60</v>
      </c>
      <c r="O319" s="36" t="s">
        <v>146</v>
      </c>
      <c r="P319" s="37"/>
      <c r="Q319" s="37"/>
      <c r="R319" s="37"/>
      <c r="AMK319" s="38"/>
    </row>
    <row r="320" spans="1:18 1025:1025" s="30" customFormat="1" ht="28.15" customHeight="1" x14ac:dyDescent="0.3">
      <c r="A320" s="39" t="s">
        <v>188</v>
      </c>
      <c r="B320" s="40" t="s">
        <v>189</v>
      </c>
      <c r="C320" s="40" t="s">
        <v>97</v>
      </c>
      <c r="D320" s="40" t="s">
        <v>98</v>
      </c>
      <c r="E320" s="40" t="s">
        <v>190</v>
      </c>
      <c r="F320" s="40" t="s">
        <v>191</v>
      </c>
      <c r="G320" s="44">
        <v>1350000</v>
      </c>
      <c r="H320" s="44">
        <v>1350000</v>
      </c>
      <c r="I320" s="44">
        <v>0</v>
      </c>
      <c r="J320" s="36" t="s">
        <v>87</v>
      </c>
      <c r="K320" s="36" t="s">
        <v>87</v>
      </c>
      <c r="L320" s="36" t="s">
        <v>88</v>
      </c>
      <c r="M320" s="36" t="s">
        <v>51</v>
      </c>
      <c r="N320" s="36" t="s">
        <v>59</v>
      </c>
      <c r="O320" s="36" t="s">
        <v>146</v>
      </c>
      <c r="P320" s="37"/>
      <c r="Q320" s="37"/>
      <c r="R320" s="37"/>
      <c r="AMK320" s="38"/>
    </row>
    <row r="321" spans="1:18 1025:1025" s="30" customFormat="1" ht="28.15" customHeight="1" x14ac:dyDescent="0.3">
      <c r="A321" s="39" t="s">
        <v>192</v>
      </c>
      <c r="B321" s="40" t="s">
        <v>193</v>
      </c>
      <c r="C321" s="40" t="s">
        <v>97</v>
      </c>
      <c r="D321" s="40" t="s">
        <v>98</v>
      </c>
      <c r="E321" s="40" t="s">
        <v>194</v>
      </c>
      <c r="F321" s="40" t="s">
        <v>195</v>
      </c>
      <c r="G321" s="44">
        <v>1700000</v>
      </c>
      <c r="H321" s="44">
        <v>1700000</v>
      </c>
      <c r="I321" s="44">
        <v>0</v>
      </c>
      <c r="J321" s="36" t="s">
        <v>86</v>
      </c>
      <c r="K321" s="36" t="s">
        <v>87</v>
      </c>
      <c r="L321" s="36" t="s">
        <v>88</v>
      </c>
      <c r="M321" s="36" t="s">
        <v>51</v>
      </c>
      <c r="N321" s="36" t="s">
        <v>59</v>
      </c>
      <c r="O321" s="36" t="s">
        <v>146</v>
      </c>
      <c r="P321" s="37"/>
      <c r="Q321" s="37"/>
      <c r="R321" s="37"/>
      <c r="AMK321" s="38"/>
    </row>
    <row r="322" spans="1:18 1025:1025" s="30" customFormat="1" ht="28.15" customHeight="1" x14ac:dyDescent="0.3">
      <c r="A322" s="39" t="s">
        <v>196</v>
      </c>
      <c r="B322" s="40" t="s">
        <v>197</v>
      </c>
      <c r="C322" s="40" t="s">
        <v>97</v>
      </c>
      <c r="D322" s="40" t="s">
        <v>98</v>
      </c>
      <c r="E322" s="40" t="s">
        <v>198</v>
      </c>
      <c r="F322" s="40" t="s">
        <v>199</v>
      </c>
      <c r="G322" s="44">
        <v>2500000</v>
      </c>
      <c r="H322" s="44">
        <v>2500000</v>
      </c>
      <c r="I322" s="44">
        <v>0</v>
      </c>
      <c r="J322" s="36" t="s">
        <v>86</v>
      </c>
      <c r="K322" s="36" t="s">
        <v>86</v>
      </c>
      <c r="L322" s="36" t="s">
        <v>88</v>
      </c>
      <c r="M322" s="36" t="s">
        <v>51</v>
      </c>
      <c r="N322" s="36" t="s">
        <v>60</v>
      </c>
      <c r="O322" s="36" t="s">
        <v>159</v>
      </c>
      <c r="P322" s="37"/>
      <c r="Q322" s="37"/>
      <c r="R322" s="37"/>
      <c r="AMK322" s="38"/>
    </row>
    <row r="323" spans="1:18 1025:1025" s="30" customFormat="1" ht="28.15" customHeight="1" x14ac:dyDescent="0.3">
      <c r="A323" s="39" t="s">
        <v>200</v>
      </c>
      <c r="B323" s="40" t="s">
        <v>197</v>
      </c>
      <c r="C323" s="40" t="s">
        <v>97</v>
      </c>
      <c r="D323" s="40" t="s">
        <v>98</v>
      </c>
      <c r="E323" s="40" t="s">
        <v>201</v>
      </c>
      <c r="F323" s="40" t="s">
        <v>202</v>
      </c>
      <c r="G323" s="44">
        <v>3000000</v>
      </c>
      <c r="H323" s="44">
        <v>3000000</v>
      </c>
      <c r="I323" s="44">
        <v>0</v>
      </c>
      <c r="J323" s="36" t="s">
        <v>86</v>
      </c>
      <c r="K323" s="36" t="s">
        <v>87</v>
      </c>
      <c r="L323" s="36" t="s">
        <v>88</v>
      </c>
      <c r="M323" s="36" t="s">
        <v>51</v>
      </c>
      <c r="N323" s="36" t="s">
        <v>59</v>
      </c>
      <c r="O323" s="36" t="s">
        <v>159</v>
      </c>
      <c r="P323" s="37"/>
      <c r="Q323" s="37"/>
      <c r="R323" s="37"/>
      <c r="AMK323" s="38"/>
    </row>
    <row r="324" spans="1:18 1025:1025" s="30" customFormat="1" ht="28.15" customHeight="1" x14ac:dyDescent="0.3">
      <c r="A324" s="39" t="s">
        <v>203</v>
      </c>
      <c r="B324" s="40" t="s">
        <v>197</v>
      </c>
      <c r="C324" s="40" t="s">
        <v>97</v>
      </c>
      <c r="D324" s="40" t="s">
        <v>98</v>
      </c>
      <c r="E324" s="40" t="s">
        <v>204</v>
      </c>
      <c r="F324" s="40" t="s">
        <v>205</v>
      </c>
      <c r="G324" s="44">
        <v>2500000</v>
      </c>
      <c r="H324" s="44">
        <v>2500000</v>
      </c>
      <c r="I324" s="44">
        <v>0</v>
      </c>
      <c r="J324" s="36" t="s">
        <v>86</v>
      </c>
      <c r="K324" s="36" t="s">
        <v>86</v>
      </c>
      <c r="L324" s="36" t="s">
        <v>88</v>
      </c>
      <c r="M324" s="36" t="s">
        <v>51</v>
      </c>
      <c r="N324" s="36" t="s">
        <v>59</v>
      </c>
      <c r="O324" s="36" t="s">
        <v>159</v>
      </c>
      <c r="P324" s="37"/>
      <c r="Q324" s="37"/>
      <c r="R324" s="37"/>
      <c r="AMK324" s="38"/>
    </row>
    <row r="325" spans="1:18 1025:1025" s="30" customFormat="1" ht="28.15" customHeight="1" x14ac:dyDescent="0.3">
      <c r="A325" s="39" t="s">
        <v>206</v>
      </c>
      <c r="B325" s="40" t="s">
        <v>197</v>
      </c>
      <c r="C325" s="40" t="s">
        <v>97</v>
      </c>
      <c r="D325" s="40" t="s">
        <v>98</v>
      </c>
      <c r="E325" s="40" t="s">
        <v>207</v>
      </c>
      <c r="F325" s="40" t="s">
        <v>208</v>
      </c>
      <c r="G325" s="44">
        <v>2800000</v>
      </c>
      <c r="H325" s="44">
        <v>2800000</v>
      </c>
      <c r="I325" s="44">
        <v>0</v>
      </c>
      <c r="J325" s="36" t="s">
        <v>86</v>
      </c>
      <c r="K325" s="36" t="s">
        <v>86</v>
      </c>
      <c r="L325" s="36" t="s">
        <v>88</v>
      </c>
      <c r="M325" s="36" t="s">
        <v>51</v>
      </c>
      <c r="N325" s="36" t="s">
        <v>59</v>
      </c>
      <c r="O325" s="36" t="s">
        <v>159</v>
      </c>
      <c r="P325" s="37"/>
      <c r="Q325" s="37"/>
      <c r="R325" s="37"/>
      <c r="AMK325" s="38"/>
    </row>
    <row r="326" spans="1:18 1025:1025" s="30" customFormat="1" ht="28.15" customHeight="1" x14ac:dyDescent="0.3">
      <c r="A326" s="39" t="s">
        <v>209</v>
      </c>
      <c r="B326" s="40" t="s">
        <v>197</v>
      </c>
      <c r="C326" s="40" t="s">
        <v>97</v>
      </c>
      <c r="D326" s="40" t="s">
        <v>98</v>
      </c>
      <c r="E326" s="40" t="s">
        <v>210</v>
      </c>
      <c r="F326" s="40" t="s">
        <v>211</v>
      </c>
      <c r="G326" s="44">
        <v>2200000</v>
      </c>
      <c r="H326" s="44">
        <v>2200000</v>
      </c>
      <c r="I326" s="44">
        <v>0</v>
      </c>
      <c r="J326" s="36" t="s">
        <v>86</v>
      </c>
      <c r="K326" s="36" t="s">
        <v>87</v>
      </c>
      <c r="L326" s="36" t="s">
        <v>88</v>
      </c>
      <c r="M326" s="36" t="s">
        <v>51</v>
      </c>
      <c r="N326" s="36" t="s">
        <v>59</v>
      </c>
      <c r="O326" s="36" t="s">
        <v>159</v>
      </c>
      <c r="P326" s="37"/>
      <c r="Q326" s="37"/>
      <c r="R326" s="37"/>
      <c r="AMK326" s="38"/>
    </row>
    <row r="327" spans="1:18 1025:1025" s="30" customFormat="1" ht="28.15" customHeight="1" x14ac:dyDescent="0.3">
      <c r="A327" s="39" t="s">
        <v>212</v>
      </c>
      <c r="B327" s="40" t="s">
        <v>213</v>
      </c>
      <c r="C327" s="40" t="s">
        <v>97</v>
      </c>
      <c r="D327" s="40" t="s">
        <v>98</v>
      </c>
      <c r="E327" s="40" t="s">
        <v>214</v>
      </c>
      <c r="F327" s="40" t="s">
        <v>215</v>
      </c>
      <c r="G327" s="44">
        <v>2260000</v>
      </c>
      <c r="H327" s="44">
        <v>2260000</v>
      </c>
      <c r="I327" s="44">
        <v>0</v>
      </c>
      <c r="J327" s="36" t="s">
        <v>86</v>
      </c>
      <c r="K327" s="36" t="s">
        <v>87</v>
      </c>
      <c r="L327" s="36" t="s">
        <v>88</v>
      </c>
      <c r="M327" s="36" t="s">
        <v>51</v>
      </c>
      <c r="N327" s="36" t="s">
        <v>59</v>
      </c>
      <c r="O327" s="36" t="s">
        <v>159</v>
      </c>
      <c r="P327" s="37"/>
      <c r="Q327" s="37"/>
      <c r="R327" s="37"/>
      <c r="AMK327" s="38"/>
    </row>
    <row r="328" spans="1:18 1025:1025" s="30" customFormat="1" ht="28.15" customHeight="1" x14ac:dyDescent="0.3">
      <c r="A328" s="39" t="s">
        <v>216</v>
      </c>
      <c r="B328" s="40" t="s">
        <v>217</v>
      </c>
      <c r="C328" s="40" t="s">
        <v>97</v>
      </c>
      <c r="D328" s="40" t="s">
        <v>98</v>
      </c>
      <c r="E328" s="40" t="s">
        <v>218</v>
      </c>
      <c r="F328" s="40" t="s">
        <v>219</v>
      </c>
      <c r="G328" s="44">
        <v>1000000</v>
      </c>
      <c r="H328" s="44">
        <v>1000000</v>
      </c>
      <c r="I328" s="44">
        <v>0</v>
      </c>
      <c r="J328" s="36" t="s">
        <v>86</v>
      </c>
      <c r="K328" s="36" t="s">
        <v>87</v>
      </c>
      <c r="L328" s="36" t="s">
        <v>88</v>
      </c>
      <c r="M328" s="36" t="s">
        <v>51</v>
      </c>
      <c r="N328" s="36" t="s">
        <v>59</v>
      </c>
      <c r="O328" s="36" t="s">
        <v>146</v>
      </c>
      <c r="P328" s="37"/>
      <c r="Q328" s="37"/>
      <c r="R328" s="37"/>
      <c r="AMK328" s="38"/>
    </row>
    <row r="329" spans="1:18 1025:1025" s="30" customFormat="1" ht="28.15" customHeight="1" x14ac:dyDescent="0.3">
      <c r="A329" s="39" t="s">
        <v>220</v>
      </c>
      <c r="B329" s="40" t="s">
        <v>221</v>
      </c>
      <c r="C329" s="40" t="s">
        <v>97</v>
      </c>
      <c r="D329" s="40" t="s">
        <v>222</v>
      </c>
      <c r="E329" s="40" t="s">
        <v>223</v>
      </c>
      <c r="F329" s="40" t="s">
        <v>224</v>
      </c>
      <c r="G329" s="44">
        <v>729545943.35000002</v>
      </c>
      <c r="H329" s="44">
        <v>121000000</v>
      </c>
      <c r="I329" s="44">
        <v>608545943.35000002</v>
      </c>
      <c r="J329" s="36" t="s">
        <v>86</v>
      </c>
      <c r="K329" s="36" t="s">
        <v>87</v>
      </c>
      <c r="L329" s="36" t="s">
        <v>87</v>
      </c>
      <c r="M329" s="36" t="s">
        <v>51</v>
      </c>
      <c r="N329" s="36" t="s">
        <v>59</v>
      </c>
      <c r="O329" s="36" t="s">
        <v>159</v>
      </c>
      <c r="P329" s="37"/>
      <c r="Q329" s="37"/>
      <c r="R329" s="37"/>
      <c r="AMK329" s="38"/>
    </row>
    <row r="330" spans="1:18 1025:1025" s="30" customFormat="1" ht="28.15" customHeight="1" x14ac:dyDescent="0.3">
      <c r="A330" s="39" t="s">
        <v>354</v>
      </c>
      <c r="B330" s="40" t="s">
        <v>355</v>
      </c>
      <c r="C330" s="40" t="s">
        <v>97</v>
      </c>
      <c r="D330" s="40" t="s">
        <v>98</v>
      </c>
      <c r="E330" s="40" t="s">
        <v>356</v>
      </c>
      <c r="F330" s="40" t="s">
        <v>357</v>
      </c>
      <c r="G330" s="44">
        <v>2300000</v>
      </c>
      <c r="H330" s="44">
        <v>2300000</v>
      </c>
      <c r="I330" s="44">
        <v>0</v>
      </c>
      <c r="J330" s="36">
        <v>0</v>
      </c>
      <c r="K330" s="36">
        <v>0</v>
      </c>
      <c r="L330" s="36" t="s">
        <v>59</v>
      </c>
      <c r="M330" s="36" t="s">
        <v>59</v>
      </c>
      <c r="N330" s="36" t="s">
        <v>60</v>
      </c>
      <c r="O330" s="36" t="s">
        <v>159</v>
      </c>
      <c r="P330" s="37"/>
      <c r="Q330" s="37"/>
      <c r="R330" s="37"/>
      <c r="AMK330" s="38"/>
    </row>
    <row r="331" spans="1:18 1025:1025" s="30" customFormat="1" ht="28.15" customHeight="1" x14ac:dyDescent="0.3">
      <c r="A331" s="39" t="s">
        <v>358</v>
      </c>
      <c r="B331" s="40" t="s">
        <v>359</v>
      </c>
      <c r="C331" s="40" t="s">
        <v>97</v>
      </c>
      <c r="D331" s="40" t="s">
        <v>360</v>
      </c>
      <c r="E331" s="40" t="s">
        <v>361</v>
      </c>
      <c r="F331" s="40" t="s">
        <v>362</v>
      </c>
      <c r="G331" s="44">
        <v>4600000</v>
      </c>
      <c r="H331" s="44">
        <v>4600000</v>
      </c>
      <c r="I331" s="44">
        <v>0</v>
      </c>
      <c r="J331" s="36">
        <v>0</v>
      </c>
      <c r="K331" s="36">
        <v>0</v>
      </c>
      <c r="L331" s="36" t="s">
        <v>51</v>
      </c>
      <c r="M331" s="36" t="s">
        <v>59</v>
      </c>
      <c r="N331" s="36" t="s">
        <v>59</v>
      </c>
      <c r="O331" s="36" t="s">
        <v>159</v>
      </c>
      <c r="P331" s="37"/>
      <c r="Q331" s="37"/>
      <c r="R331" s="37"/>
      <c r="AMK331" s="38"/>
    </row>
    <row r="332" spans="1:18 1025:1025" s="30" customFormat="1" ht="28.15" customHeight="1" x14ac:dyDescent="0.3">
      <c r="A332" s="39" t="s">
        <v>379</v>
      </c>
      <c r="B332" s="40" t="s">
        <v>380</v>
      </c>
      <c r="C332" s="40" t="s">
        <v>97</v>
      </c>
      <c r="D332" s="40" t="s">
        <v>381</v>
      </c>
      <c r="E332" s="40" t="s">
        <v>382</v>
      </c>
      <c r="F332" s="40" t="s">
        <v>383</v>
      </c>
      <c r="G332" s="44">
        <v>250000</v>
      </c>
      <c r="H332" s="44">
        <v>250000</v>
      </c>
      <c r="I332" s="44">
        <v>0</v>
      </c>
      <c r="J332" s="36" t="s">
        <v>88</v>
      </c>
      <c r="K332" s="36" t="s">
        <v>51</v>
      </c>
      <c r="L332" s="36" t="s">
        <v>59</v>
      </c>
      <c r="M332" s="36" t="s">
        <v>60</v>
      </c>
      <c r="N332" s="36" t="s">
        <v>146</v>
      </c>
      <c r="O332" s="36" t="s">
        <v>159</v>
      </c>
      <c r="P332" s="37"/>
      <c r="Q332" s="37"/>
      <c r="R332" s="37"/>
      <c r="AMK332" s="38"/>
    </row>
    <row r="333" spans="1:18 1025:1025" s="30" customFormat="1" ht="61.15" customHeight="1" x14ac:dyDescent="0.3">
      <c r="A333" s="39" t="s">
        <v>384</v>
      </c>
      <c r="B333" s="40" t="s">
        <v>385</v>
      </c>
      <c r="C333" s="40" t="s">
        <v>97</v>
      </c>
      <c r="D333" s="40" t="s">
        <v>98</v>
      </c>
      <c r="E333" s="40" t="s">
        <v>386</v>
      </c>
      <c r="F333" s="40" t="s">
        <v>387</v>
      </c>
      <c r="G333" s="44">
        <v>2732450</v>
      </c>
      <c r="H333" s="44">
        <v>2732450</v>
      </c>
      <c r="I333" s="44">
        <v>0</v>
      </c>
      <c r="J333" s="36" t="s">
        <v>88</v>
      </c>
      <c r="K333" s="36" t="s">
        <v>59</v>
      </c>
      <c r="L333" s="36">
        <v>0</v>
      </c>
      <c r="M333" s="36">
        <v>0</v>
      </c>
      <c r="N333" s="36" t="s">
        <v>60</v>
      </c>
      <c r="O333" s="36" t="s">
        <v>159</v>
      </c>
      <c r="P333" s="37"/>
      <c r="Q333" s="37"/>
      <c r="R333" s="37"/>
      <c r="AMK333" s="38"/>
    </row>
    <row r="334" spans="1:18 1025:1025" s="30" customFormat="1" ht="61.15" customHeight="1" x14ac:dyDescent="0.3">
      <c r="A334" s="39" t="s">
        <v>388</v>
      </c>
      <c r="B334" s="40" t="s">
        <v>389</v>
      </c>
      <c r="C334" s="40" t="s">
        <v>97</v>
      </c>
      <c r="D334" s="40" t="s">
        <v>98</v>
      </c>
      <c r="E334" s="40" t="s">
        <v>390</v>
      </c>
      <c r="F334" s="40" t="s">
        <v>391</v>
      </c>
      <c r="G334" s="44">
        <v>880000</v>
      </c>
      <c r="H334" s="44">
        <v>880000</v>
      </c>
      <c r="I334" s="44">
        <v>0</v>
      </c>
      <c r="J334" s="36" t="s">
        <v>88</v>
      </c>
      <c r="K334" s="36" t="s">
        <v>88</v>
      </c>
      <c r="L334" s="36" t="s">
        <v>88</v>
      </c>
      <c r="M334" s="36" t="s">
        <v>59</v>
      </c>
      <c r="N334" s="36" t="s">
        <v>60</v>
      </c>
      <c r="O334" s="36" t="s">
        <v>159</v>
      </c>
      <c r="P334" s="37"/>
      <c r="Q334" s="37"/>
      <c r="R334" s="37"/>
      <c r="AMK334" s="38"/>
    </row>
    <row r="335" spans="1:18 1025:1025" s="30" customFormat="1" ht="28.15" customHeight="1" x14ac:dyDescent="0.3">
      <c r="A335" s="39" t="s">
        <v>392</v>
      </c>
      <c r="B335" s="40" t="s">
        <v>393</v>
      </c>
      <c r="C335" s="40" t="s">
        <v>97</v>
      </c>
      <c r="D335" s="40" t="s">
        <v>381</v>
      </c>
      <c r="E335" s="40" t="s">
        <v>394</v>
      </c>
      <c r="F335" s="40" t="s">
        <v>395</v>
      </c>
      <c r="G335" s="44">
        <v>402600</v>
      </c>
      <c r="H335" s="44">
        <v>402600</v>
      </c>
      <c r="I335" s="44">
        <v>0</v>
      </c>
      <c r="J335" s="36" t="s">
        <v>88</v>
      </c>
      <c r="K335" s="36" t="s">
        <v>51</v>
      </c>
      <c r="L335" s="36" t="s">
        <v>51</v>
      </c>
      <c r="M335" s="36" t="s">
        <v>60</v>
      </c>
      <c r="N335" s="36" t="s">
        <v>60</v>
      </c>
      <c r="O335" s="36" t="s">
        <v>159</v>
      </c>
      <c r="P335" s="37"/>
      <c r="Q335" s="37"/>
      <c r="R335" s="37"/>
      <c r="AMK335" s="38"/>
    </row>
    <row r="336" spans="1:18 1025:1025" s="30" customFormat="1" ht="28.15" customHeight="1" x14ac:dyDescent="0.3">
      <c r="A336" s="39" t="s">
        <v>575</v>
      </c>
      <c r="B336" s="40" t="s">
        <v>576</v>
      </c>
      <c r="C336" s="40" t="s">
        <v>97</v>
      </c>
      <c r="D336" s="40" t="s">
        <v>98</v>
      </c>
      <c r="E336" s="40" t="s">
        <v>577</v>
      </c>
      <c r="F336" s="40" t="s">
        <v>578</v>
      </c>
      <c r="G336" s="44">
        <v>1900000</v>
      </c>
      <c r="H336" s="44">
        <v>1900000</v>
      </c>
      <c r="I336" s="44">
        <v>0</v>
      </c>
      <c r="J336" s="36" t="s">
        <v>87</v>
      </c>
      <c r="K336" s="36" t="s">
        <v>87</v>
      </c>
      <c r="L336" s="36" t="s">
        <v>87</v>
      </c>
      <c r="M336" s="36" t="s">
        <v>59</v>
      </c>
      <c r="N336" s="36" t="s">
        <v>59</v>
      </c>
      <c r="O336" s="36" t="s">
        <v>545</v>
      </c>
      <c r="P336" s="37"/>
      <c r="Q336" s="37"/>
      <c r="R336" s="37"/>
      <c r="AMK336" s="38"/>
    </row>
    <row r="337" spans="1:18 1025:1025" s="30" customFormat="1" ht="28.15" customHeight="1" x14ac:dyDescent="0.3">
      <c r="A337" s="39" t="s">
        <v>579</v>
      </c>
      <c r="B337" s="40" t="s">
        <v>576</v>
      </c>
      <c r="C337" s="40" t="s">
        <v>97</v>
      </c>
      <c r="D337" s="40" t="s">
        <v>98</v>
      </c>
      <c r="E337" s="40" t="s">
        <v>580</v>
      </c>
      <c r="F337" s="40" t="s">
        <v>581</v>
      </c>
      <c r="G337" s="44">
        <v>2450000</v>
      </c>
      <c r="H337" s="44">
        <v>2450000</v>
      </c>
      <c r="I337" s="44">
        <v>0</v>
      </c>
      <c r="J337" s="36" t="s">
        <v>87</v>
      </c>
      <c r="K337" s="36" t="s">
        <v>87</v>
      </c>
      <c r="L337" s="36" t="s">
        <v>87</v>
      </c>
      <c r="M337" s="36" t="s">
        <v>59</v>
      </c>
      <c r="N337" s="36" t="s">
        <v>59</v>
      </c>
      <c r="O337" s="36" t="s">
        <v>545</v>
      </c>
      <c r="P337" s="37"/>
      <c r="Q337" s="37"/>
      <c r="R337" s="37"/>
      <c r="AMK337" s="38"/>
    </row>
    <row r="338" spans="1:18 1025:1025" s="30" customFormat="1" ht="28.15" customHeight="1" x14ac:dyDescent="0.3">
      <c r="A338" s="39" t="s">
        <v>582</v>
      </c>
      <c r="B338" s="40" t="s">
        <v>576</v>
      </c>
      <c r="C338" s="40" t="s">
        <v>97</v>
      </c>
      <c r="D338" s="40" t="s">
        <v>98</v>
      </c>
      <c r="E338" s="40" t="s">
        <v>583</v>
      </c>
      <c r="F338" s="40" t="s">
        <v>584</v>
      </c>
      <c r="G338" s="44">
        <v>969395.92</v>
      </c>
      <c r="H338" s="44">
        <v>969395.92</v>
      </c>
      <c r="I338" s="44">
        <v>0</v>
      </c>
      <c r="J338" s="36" t="s">
        <v>87</v>
      </c>
      <c r="K338" s="36" t="s">
        <v>87</v>
      </c>
      <c r="L338" s="36" t="s">
        <v>87</v>
      </c>
      <c r="M338" s="36" t="s">
        <v>59</v>
      </c>
      <c r="N338" s="36" t="s">
        <v>59</v>
      </c>
      <c r="O338" s="36" t="s">
        <v>545</v>
      </c>
      <c r="P338" s="37"/>
      <c r="Q338" s="37"/>
      <c r="R338" s="37"/>
      <c r="AMK338" s="38"/>
    </row>
    <row r="339" spans="1:18 1025:1025" s="30" customFormat="1" ht="28.15" customHeight="1" x14ac:dyDescent="0.3">
      <c r="A339" s="39" t="s">
        <v>603</v>
      </c>
      <c r="B339" s="40" t="s">
        <v>604</v>
      </c>
      <c r="C339" s="40" t="s">
        <v>97</v>
      </c>
      <c r="D339" s="40" t="s">
        <v>98</v>
      </c>
      <c r="E339" s="40" t="s">
        <v>605</v>
      </c>
      <c r="F339" s="40" t="s">
        <v>606</v>
      </c>
      <c r="G339" s="44">
        <v>1056620.58</v>
      </c>
      <c r="H339" s="44">
        <v>1056620.58</v>
      </c>
      <c r="I339" s="44">
        <v>0</v>
      </c>
      <c r="J339" s="36" t="s">
        <v>86</v>
      </c>
      <c r="K339" s="36" t="s">
        <v>86</v>
      </c>
      <c r="L339" s="36" t="s">
        <v>87</v>
      </c>
      <c r="M339" s="36" t="s">
        <v>59</v>
      </c>
      <c r="N339" s="36" t="s">
        <v>59</v>
      </c>
      <c r="O339" s="36" t="s">
        <v>545</v>
      </c>
      <c r="P339" s="37"/>
      <c r="Q339" s="37"/>
      <c r="R339" s="37"/>
      <c r="AMK339" s="38"/>
    </row>
    <row r="340" spans="1:18 1025:1025" s="30" customFormat="1" ht="28.15" customHeight="1" x14ac:dyDescent="0.3">
      <c r="A340" s="39" t="s">
        <v>619</v>
      </c>
      <c r="B340" s="40" t="s">
        <v>620</v>
      </c>
      <c r="C340" s="40" t="s">
        <v>97</v>
      </c>
      <c r="D340" s="40" t="s">
        <v>381</v>
      </c>
      <c r="E340" s="40" t="s">
        <v>621</v>
      </c>
      <c r="F340" s="40" t="s">
        <v>622</v>
      </c>
      <c r="G340" s="44">
        <v>2450000</v>
      </c>
      <c r="H340" s="44">
        <v>2450000</v>
      </c>
      <c r="I340" s="44">
        <v>0</v>
      </c>
      <c r="J340" s="36" t="s">
        <v>87</v>
      </c>
      <c r="K340" s="36" t="s">
        <v>88</v>
      </c>
      <c r="L340" s="36" t="s">
        <v>88</v>
      </c>
      <c r="M340" s="36" t="s">
        <v>60</v>
      </c>
      <c r="N340" s="36" t="s">
        <v>60</v>
      </c>
      <c r="O340" s="36" t="s">
        <v>545</v>
      </c>
      <c r="P340" s="37"/>
      <c r="Q340" s="37"/>
      <c r="R340" s="37"/>
      <c r="AMK340" s="38"/>
    </row>
    <row r="341" spans="1:18 1025:1025" s="30" customFormat="1" ht="28.15" customHeight="1" x14ac:dyDescent="0.3">
      <c r="A341" s="39" t="s">
        <v>623</v>
      </c>
      <c r="B341" s="40" t="s">
        <v>620</v>
      </c>
      <c r="C341" s="40" t="s">
        <v>97</v>
      </c>
      <c r="D341" s="40" t="s">
        <v>381</v>
      </c>
      <c r="E341" s="40" t="s">
        <v>624</v>
      </c>
      <c r="F341" s="40" t="s">
        <v>625</v>
      </c>
      <c r="G341" s="44">
        <v>450000</v>
      </c>
      <c r="H341" s="44">
        <v>450000</v>
      </c>
      <c r="I341" s="44">
        <v>0</v>
      </c>
      <c r="J341" s="36" t="s">
        <v>86</v>
      </c>
      <c r="K341" s="36" t="s">
        <v>87</v>
      </c>
      <c r="L341" s="36" t="s">
        <v>87</v>
      </c>
      <c r="M341" s="36" t="s">
        <v>60</v>
      </c>
      <c r="N341" s="36" t="s">
        <v>60</v>
      </c>
      <c r="O341" s="36" t="s">
        <v>545</v>
      </c>
      <c r="P341" s="37"/>
      <c r="Q341" s="37"/>
      <c r="R341" s="37"/>
      <c r="AMK341" s="38"/>
    </row>
    <row r="342" spans="1:18 1025:1025" s="30" customFormat="1" ht="28.15" customHeight="1" x14ac:dyDescent="0.3">
      <c r="A342" s="39" t="s">
        <v>653</v>
      </c>
      <c r="B342" s="40" t="s">
        <v>654</v>
      </c>
      <c r="C342" s="40" t="s">
        <v>97</v>
      </c>
      <c r="D342" s="40" t="s">
        <v>655</v>
      </c>
      <c r="E342" s="40" t="s">
        <v>656</v>
      </c>
      <c r="F342" s="40" t="s">
        <v>657</v>
      </c>
      <c r="G342" s="44">
        <v>1320000</v>
      </c>
      <c r="H342" s="44">
        <v>1320000</v>
      </c>
      <c r="I342" s="44">
        <v>0</v>
      </c>
      <c r="J342" s="36" t="s">
        <v>86</v>
      </c>
      <c r="K342" s="36" t="s">
        <v>86</v>
      </c>
      <c r="L342" s="36" t="s">
        <v>87</v>
      </c>
      <c r="M342" s="36" t="s">
        <v>59</v>
      </c>
      <c r="N342" s="36" t="s">
        <v>59</v>
      </c>
      <c r="O342" s="36" t="s">
        <v>574</v>
      </c>
      <c r="P342" s="37"/>
      <c r="Q342" s="37"/>
      <c r="R342" s="37"/>
      <c r="AMK342" s="38"/>
    </row>
    <row r="343" spans="1:18 1025:1025" s="30" customFormat="1" ht="28.15" customHeight="1" x14ac:dyDescent="0.3">
      <c r="A343" s="39" t="s">
        <v>658</v>
      </c>
      <c r="B343" s="40" t="s">
        <v>179</v>
      </c>
      <c r="C343" s="40" t="s">
        <v>97</v>
      </c>
      <c r="D343" s="40" t="s">
        <v>98</v>
      </c>
      <c r="E343" s="40" t="s">
        <v>659</v>
      </c>
      <c r="F343" s="40" t="s">
        <v>660</v>
      </c>
      <c r="G343" s="44">
        <v>2750000</v>
      </c>
      <c r="H343" s="44">
        <v>2750000</v>
      </c>
      <c r="I343" s="44">
        <v>0</v>
      </c>
      <c r="J343" s="36" t="s">
        <v>87</v>
      </c>
      <c r="K343" s="36" t="s">
        <v>87</v>
      </c>
      <c r="L343" s="36" t="s">
        <v>88</v>
      </c>
      <c r="M343" s="36" t="s">
        <v>59</v>
      </c>
      <c r="N343" s="36" t="s">
        <v>60</v>
      </c>
      <c r="O343" s="36" t="s">
        <v>574</v>
      </c>
      <c r="P343" s="37"/>
      <c r="Q343" s="37"/>
      <c r="R343" s="37"/>
      <c r="AMK343" s="38"/>
    </row>
    <row r="344" spans="1:18 1025:1025" s="30" customFormat="1" ht="28.15" customHeight="1" x14ac:dyDescent="0.3">
      <c r="A344" s="39" t="s">
        <v>661</v>
      </c>
      <c r="B344" s="40" t="s">
        <v>179</v>
      </c>
      <c r="C344" s="40" t="s">
        <v>97</v>
      </c>
      <c r="D344" s="40" t="s">
        <v>98</v>
      </c>
      <c r="E344" s="40" t="s">
        <v>662</v>
      </c>
      <c r="F344" s="40" t="s">
        <v>663</v>
      </c>
      <c r="G344" s="44">
        <v>1925000</v>
      </c>
      <c r="H344" s="44">
        <v>1925000</v>
      </c>
      <c r="I344" s="44">
        <v>0</v>
      </c>
      <c r="J344" s="36" t="s">
        <v>87</v>
      </c>
      <c r="K344" s="36" t="s">
        <v>87</v>
      </c>
      <c r="L344" s="36" t="s">
        <v>88</v>
      </c>
      <c r="M344" s="36" t="s">
        <v>59</v>
      </c>
      <c r="N344" s="36" t="s">
        <v>60</v>
      </c>
      <c r="O344" s="36" t="s">
        <v>545</v>
      </c>
      <c r="P344" s="37"/>
      <c r="Q344" s="37"/>
      <c r="R344" s="37"/>
      <c r="AMK344" s="38"/>
    </row>
    <row r="345" spans="1:18 1025:1025" s="30" customFormat="1" ht="28.15" customHeight="1" x14ac:dyDescent="0.3">
      <c r="A345" s="39" t="s">
        <v>664</v>
      </c>
      <c r="B345" s="40" t="s">
        <v>106</v>
      </c>
      <c r="C345" s="40" t="s">
        <v>97</v>
      </c>
      <c r="D345" s="40" t="s">
        <v>98</v>
      </c>
      <c r="E345" s="40" t="s">
        <v>665</v>
      </c>
      <c r="F345" s="40" t="s">
        <v>666</v>
      </c>
      <c r="G345" s="44">
        <v>500000</v>
      </c>
      <c r="H345" s="44">
        <v>500000</v>
      </c>
      <c r="I345" s="44">
        <v>0</v>
      </c>
      <c r="J345" s="36" t="s">
        <v>87</v>
      </c>
      <c r="K345" s="36" t="s">
        <v>87</v>
      </c>
      <c r="L345" s="36" t="s">
        <v>87</v>
      </c>
      <c r="M345" s="36" t="s">
        <v>60</v>
      </c>
      <c r="N345" s="36" t="s">
        <v>60</v>
      </c>
      <c r="O345" s="36" t="s">
        <v>574</v>
      </c>
      <c r="P345" s="37"/>
      <c r="Q345" s="37"/>
      <c r="R345" s="37"/>
      <c r="AMK345" s="38"/>
    </row>
    <row r="346" spans="1:18 1025:1025" s="30" customFormat="1" ht="28.15" customHeight="1" x14ac:dyDescent="0.3">
      <c r="A346" s="39" t="s">
        <v>670</v>
      </c>
      <c r="B346" s="40" t="s">
        <v>197</v>
      </c>
      <c r="C346" s="40" t="s">
        <v>97</v>
      </c>
      <c r="D346" s="40" t="s">
        <v>98</v>
      </c>
      <c r="E346" s="40" t="s">
        <v>671</v>
      </c>
      <c r="F346" s="40" t="s">
        <v>672</v>
      </c>
      <c r="G346" s="44">
        <v>1119998.19</v>
      </c>
      <c r="H346" s="44">
        <v>1119998.19</v>
      </c>
      <c r="I346" s="44">
        <v>0</v>
      </c>
      <c r="J346" s="36" t="s">
        <v>86</v>
      </c>
      <c r="K346" s="36" t="s">
        <v>86</v>
      </c>
      <c r="L346" s="36" t="s">
        <v>51</v>
      </c>
      <c r="M346" s="36" t="s">
        <v>59</v>
      </c>
      <c r="N346" s="36" t="s">
        <v>60</v>
      </c>
      <c r="O346" s="36" t="s">
        <v>574</v>
      </c>
      <c r="P346" s="37"/>
      <c r="Q346" s="37"/>
      <c r="R346" s="37"/>
      <c r="AMK346" s="38"/>
    </row>
    <row r="347" spans="1:18 1025:1025" s="30" customFormat="1" ht="28.15" customHeight="1" x14ac:dyDescent="0.3">
      <c r="A347" s="39" t="s">
        <v>673</v>
      </c>
      <c r="B347" s="40" t="s">
        <v>674</v>
      </c>
      <c r="C347" s="40" t="s">
        <v>97</v>
      </c>
      <c r="D347" s="40" t="s">
        <v>381</v>
      </c>
      <c r="E347" s="40" t="s">
        <v>675</v>
      </c>
      <c r="F347" s="40" t="s">
        <v>676</v>
      </c>
      <c r="G347" s="44">
        <v>6929085.5199999996</v>
      </c>
      <c r="H347" s="44">
        <v>6929085.5199999996</v>
      </c>
      <c r="I347" s="44">
        <v>0</v>
      </c>
      <c r="J347" s="36" t="s">
        <v>87</v>
      </c>
      <c r="K347" s="36" t="s">
        <v>88</v>
      </c>
      <c r="L347" s="36" t="s">
        <v>88</v>
      </c>
      <c r="M347" s="36" t="s">
        <v>59</v>
      </c>
      <c r="N347" s="36" t="s">
        <v>59</v>
      </c>
      <c r="O347" s="36" t="s">
        <v>574</v>
      </c>
      <c r="P347" s="37"/>
      <c r="Q347" s="37"/>
      <c r="R347" s="37"/>
      <c r="AMK347" s="38"/>
    </row>
    <row r="348" spans="1:18 1025:1025" s="30" customFormat="1" ht="28.15" customHeight="1" x14ac:dyDescent="0.3">
      <c r="A348" s="39" t="s">
        <v>677</v>
      </c>
      <c r="B348" s="40" t="s">
        <v>678</v>
      </c>
      <c r="C348" s="40" t="s">
        <v>97</v>
      </c>
      <c r="D348" s="40" t="s">
        <v>98</v>
      </c>
      <c r="E348" s="40" t="s">
        <v>679</v>
      </c>
      <c r="F348" s="40" t="s">
        <v>680</v>
      </c>
      <c r="G348" s="44">
        <v>1600000</v>
      </c>
      <c r="H348" s="44">
        <v>1600000</v>
      </c>
      <c r="I348" s="44">
        <v>0</v>
      </c>
      <c r="J348" s="36" t="s">
        <v>87</v>
      </c>
      <c r="K348" s="36" t="s">
        <v>88</v>
      </c>
      <c r="L348" s="36" t="s">
        <v>88</v>
      </c>
      <c r="M348" s="36" t="s">
        <v>60</v>
      </c>
      <c r="N348" s="36" t="s">
        <v>60</v>
      </c>
      <c r="O348" s="36" t="s">
        <v>574</v>
      </c>
      <c r="P348" s="37"/>
      <c r="Q348" s="37"/>
      <c r="R348" s="37"/>
      <c r="AMK348" s="38"/>
    </row>
    <row r="349" spans="1:18 1025:1025" s="30" customFormat="1" ht="28.15" customHeight="1" x14ac:dyDescent="0.3">
      <c r="A349" s="39" t="s">
        <v>681</v>
      </c>
      <c r="B349" s="40" t="s">
        <v>682</v>
      </c>
      <c r="C349" s="40" t="s">
        <v>97</v>
      </c>
      <c r="D349" s="40" t="s">
        <v>98</v>
      </c>
      <c r="E349" s="40" t="s">
        <v>683</v>
      </c>
      <c r="F349" s="40" t="s">
        <v>684</v>
      </c>
      <c r="G349" s="44">
        <v>1000000</v>
      </c>
      <c r="H349" s="44">
        <v>1000000</v>
      </c>
      <c r="I349" s="44">
        <v>0</v>
      </c>
      <c r="J349" s="36" t="s">
        <v>86</v>
      </c>
      <c r="K349" s="36" t="s">
        <v>87</v>
      </c>
      <c r="L349" s="36" t="s">
        <v>88</v>
      </c>
      <c r="M349" s="36" t="s">
        <v>59</v>
      </c>
      <c r="N349" s="36" t="s">
        <v>59</v>
      </c>
      <c r="O349" s="36" t="s">
        <v>574</v>
      </c>
      <c r="P349" s="37"/>
      <c r="Q349" s="37"/>
      <c r="R349" s="37"/>
      <c r="AMK349" s="38"/>
    </row>
    <row r="350" spans="1:18 1025:1025" s="30" customFormat="1" ht="28.15" customHeight="1" x14ac:dyDescent="0.3">
      <c r="A350" s="39" t="s">
        <v>685</v>
      </c>
      <c r="B350" s="40" t="s">
        <v>686</v>
      </c>
      <c r="C350" s="40" t="s">
        <v>97</v>
      </c>
      <c r="D350" s="40" t="s">
        <v>98</v>
      </c>
      <c r="E350" s="40" t="s">
        <v>687</v>
      </c>
      <c r="F350" s="40" t="s">
        <v>688</v>
      </c>
      <c r="G350" s="44">
        <v>735440</v>
      </c>
      <c r="H350" s="44">
        <v>735440</v>
      </c>
      <c r="I350" s="44">
        <v>0</v>
      </c>
      <c r="J350" s="36" t="s">
        <v>86</v>
      </c>
      <c r="K350" s="36" t="s">
        <v>87</v>
      </c>
      <c r="L350" s="36" t="s">
        <v>88</v>
      </c>
      <c r="M350" s="36" t="s">
        <v>59</v>
      </c>
      <c r="N350" s="36" t="s">
        <v>59</v>
      </c>
      <c r="O350" s="36" t="s">
        <v>545</v>
      </c>
      <c r="P350" s="37"/>
      <c r="Q350" s="37"/>
      <c r="R350" s="37"/>
      <c r="AMK350" s="38"/>
    </row>
    <row r="351" spans="1:18 1025:1025" s="30" customFormat="1" ht="28.15" customHeight="1" x14ac:dyDescent="0.3">
      <c r="A351" s="39" t="s">
        <v>689</v>
      </c>
      <c r="B351" s="40" t="s">
        <v>690</v>
      </c>
      <c r="C351" s="40" t="s">
        <v>97</v>
      </c>
      <c r="D351" s="40" t="s">
        <v>98</v>
      </c>
      <c r="E351" s="40" t="s">
        <v>691</v>
      </c>
      <c r="F351" s="40" t="s">
        <v>692</v>
      </c>
      <c r="G351" s="44">
        <v>900000</v>
      </c>
      <c r="H351" s="44">
        <v>900000</v>
      </c>
      <c r="I351" s="44">
        <v>0</v>
      </c>
      <c r="J351" s="36" t="s">
        <v>87</v>
      </c>
      <c r="K351" s="36" t="s">
        <v>87</v>
      </c>
      <c r="L351" s="36" t="s">
        <v>88</v>
      </c>
      <c r="M351" s="36" t="s">
        <v>60</v>
      </c>
      <c r="N351" s="36" t="s">
        <v>60</v>
      </c>
      <c r="O351" s="36" t="s">
        <v>545</v>
      </c>
      <c r="P351" s="37"/>
      <c r="Q351" s="37"/>
      <c r="R351" s="37"/>
      <c r="AMK351" s="38"/>
    </row>
    <row r="352" spans="1:18 1025:1025" s="30" customFormat="1" ht="28.15" customHeight="1" x14ac:dyDescent="0.3">
      <c r="A352" s="39" t="s">
        <v>693</v>
      </c>
      <c r="B352" s="40" t="s">
        <v>686</v>
      </c>
      <c r="C352" s="40" t="s">
        <v>97</v>
      </c>
      <c r="D352" s="40" t="s">
        <v>98</v>
      </c>
      <c r="E352" s="40" t="s">
        <v>694</v>
      </c>
      <c r="F352" s="40" t="s">
        <v>695</v>
      </c>
      <c r="G352" s="44">
        <v>735440</v>
      </c>
      <c r="H352" s="44">
        <v>735440</v>
      </c>
      <c r="I352" s="44">
        <v>0</v>
      </c>
      <c r="J352" s="36" t="s">
        <v>87</v>
      </c>
      <c r="K352" s="36" t="s">
        <v>88</v>
      </c>
      <c r="L352" s="36" t="s">
        <v>88</v>
      </c>
      <c r="M352" s="36" t="s">
        <v>59</v>
      </c>
      <c r="N352" s="36" t="s">
        <v>60</v>
      </c>
      <c r="O352" s="36" t="s">
        <v>545</v>
      </c>
      <c r="P352" s="37"/>
      <c r="Q352" s="37"/>
      <c r="R352" s="37"/>
      <c r="AMK352" s="38"/>
    </row>
    <row r="353" spans="1:18 1025:1025" s="30" customFormat="1" ht="28.15" customHeight="1" x14ac:dyDescent="0.3">
      <c r="A353" s="39" t="s">
        <v>696</v>
      </c>
      <c r="B353" s="40" t="s">
        <v>686</v>
      </c>
      <c r="C353" s="40" t="s">
        <v>97</v>
      </c>
      <c r="D353" s="40" t="s">
        <v>98</v>
      </c>
      <c r="E353" s="40" t="s">
        <v>697</v>
      </c>
      <c r="F353" s="40" t="s">
        <v>698</v>
      </c>
      <c r="G353" s="44">
        <v>735440</v>
      </c>
      <c r="H353" s="44">
        <v>735440</v>
      </c>
      <c r="I353" s="44">
        <v>0</v>
      </c>
      <c r="J353" s="36" t="s">
        <v>87</v>
      </c>
      <c r="K353" s="36" t="s">
        <v>87</v>
      </c>
      <c r="L353" s="36" t="s">
        <v>88</v>
      </c>
      <c r="M353" s="36" t="s">
        <v>59</v>
      </c>
      <c r="N353" s="36" t="s">
        <v>60</v>
      </c>
      <c r="O353" s="36" t="s">
        <v>574</v>
      </c>
      <c r="P353" s="37"/>
      <c r="Q353" s="37"/>
      <c r="R353" s="37"/>
      <c r="AMK353" s="38"/>
    </row>
    <row r="354" spans="1:18 1025:1025" s="30" customFormat="1" ht="28.15" customHeight="1" x14ac:dyDescent="0.3">
      <c r="A354" s="39" t="s">
        <v>699</v>
      </c>
      <c r="B354" s="40" t="s">
        <v>106</v>
      </c>
      <c r="C354" s="40" t="s">
        <v>97</v>
      </c>
      <c r="D354" s="40" t="s">
        <v>98</v>
      </c>
      <c r="E354" s="40" t="s">
        <v>700</v>
      </c>
      <c r="F354" s="40" t="s">
        <v>701</v>
      </c>
      <c r="G354" s="44">
        <v>700000</v>
      </c>
      <c r="H354" s="44">
        <v>700000</v>
      </c>
      <c r="I354" s="44">
        <v>0</v>
      </c>
      <c r="J354" s="36" t="s">
        <v>87</v>
      </c>
      <c r="K354" s="36" t="s">
        <v>88</v>
      </c>
      <c r="L354" s="36" t="s">
        <v>88</v>
      </c>
      <c r="M354" s="36" t="s">
        <v>60</v>
      </c>
      <c r="N354" s="36" t="s">
        <v>60</v>
      </c>
      <c r="O354" s="36" t="s">
        <v>545</v>
      </c>
      <c r="P354" s="37"/>
      <c r="Q354" s="37"/>
      <c r="R354" s="37"/>
      <c r="AMK354" s="38"/>
    </row>
    <row r="355" spans="1:18 1025:1025" s="30" customFormat="1" ht="28.15" customHeight="1" x14ac:dyDescent="0.3">
      <c r="A355" s="39" t="s">
        <v>702</v>
      </c>
      <c r="B355" s="40" t="s">
        <v>703</v>
      </c>
      <c r="C355" s="40" t="s">
        <v>97</v>
      </c>
      <c r="D355" s="40" t="s">
        <v>98</v>
      </c>
      <c r="E355" s="40" t="s">
        <v>704</v>
      </c>
      <c r="F355" s="40" t="s">
        <v>705</v>
      </c>
      <c r="G355" s="44">
        <v>800000</v>
      </c>
      <c r="H355" s="44">
        <v>800000</v>
      </c>
      <c r="I355" s="44">
        <v>0</v>
      </c>
      <c r="J355" s="36" t="s">
        <v>86</v>
      </c>
      <c r="K355" s="36" t="s">
        <v>87</v>
      </c>
      <c r="L355" s="36" t="s">
        <v>87</v>
      </c>
      <c r="M355" s="36" t="s">
        <v>59</v>
      </c>
      <c r="N355" s="36" t="s">
        <v>59</v>
      </c>
      <c r="O355" s="36" t="s">
        <v>574</v>
      </c>
      <c r="P355" s="37"/>
      <c r="Q355" s="37"/>
      <c r="R355" s="37"/>
      <c r="AMK355" s="38"/>
    </row>
    <row r="356" spans="1:18 1025:1025" s="30" customFormat="1" ht="28.15" customHeight="1" x14ac:dyDescent="0.3">
      <c r="A356" s="39" t="s">
        <v>706</v>
      </c>
      <c r="B356" s="40" t="s">
        <v>707</v>
      </c>
      <c r="C356" s="40" t="s">
        <v>97</v>
      </c>
      <c r="D356" s="40" t="s">
        <v>98</v>
      </c>
      <c r="E356" s="40" t="s">
        <v>708</v>
      </c>
      <c r="F356" s="40" t="s">
        <v>709</v>
      </c>
      <c r="G356" s="44">
        <v>498800</v>
      </c>
      <c r="H356" s="44">
        <v>498800</v>
      </c>
      <c r="I356" s="44">
        <v>0</v>
      </c>
      <c r="J356" s="36" t="s">
        <v>87</v>
      </c>
      <c r="K356" s="36" t="s">
        <v>88</v>
      </c>
      <c r="L356" s="36" t="s">
        <v>88</v>
      </c>
      <c r="M356" s="36" t="s">
        <v>60</v>
      </c>
      <c r="N356" s="36" t="s">
        <v>60</v>
      </c>
      <c r="O356" s="36" t="s">
        <v>545</v>
      </c>
      <c r="P356" s="37"/>
      <c r="Q356" s="37"/>
      <c r="R356" s="37"/>
      <c r="AMK356" s="38"/>
    </row>
    <row r="357" spans="1:18 1025:1025" s="30" customFormat="1" ht="28.15" customHeight="1" x14ac:dyDescent="0.3">
      <c r="A357" s="39" t="s">
        <v>777</v>
      </c>
      <c r="B357" s="40" t="s">
        <v>179</v>
      </c>
      <c r="C357" s="40" t="s">
        <v>97</v>
      </c>
      <c r="D357" s="40" t="s">
        <v>98</v>
      </c>
      <c r="E357" s="40" t="s">
        <v>778</v>
      </c>
      <c r="F357" s="40" t="s">
        <v>779</v>
      </c>
      <c r="G357" s="44">
        <v>3000000</v>
      </c>
      <c r="H357" s="44">
        <v>3000000</v>
      </c>
      <c r="I357" s="44">
        <v>0</v>
      </c>
      <c r="J357" s="36" t="s">
        <v>51</v>
      </c>
      <c r="K357" s="36" t="s">
        <v>51</v>
      </c>
      <c r="L357" s="36" t="s">
        <v>59</v>
      </c>
      <c r="M357" s="36" t="s">
        <v>59</v>
      </c>
      <c r="N357" s="36" t="s">
        <v>60</v>
      </c>
      <c r="O357" s="36" t="s">
        <v>545</v>
      </c>
      <c r="P357" s="37"/>
      <c r="Q357" s="37"/>
      <c r="R357" s="37"/>
      <c r="AMK357" s="38"/>
    </row>
    <row r="358" spans="1:18 1025:1025" s="30" customFormat="1" ht="28.15" customHeight="1" x14ac:dyDescent="0.3">
      <c r="A358" s="39" t="s">
        <v>780</v>
      </c>
      <c r="B358" s="40" t="s">
        <v>106</v>
      </c>
      <c r="C358" s="40" t="s">
        <v>97</v>
      </c>
      <c r="D358" s="40" t="s">
        <v>98</v>
      </c>
      <c r="E358" s="40" t="s">
        <v>781</v>
      </c>
      <c r="F358" s="40" t="s">
        <v>782</v>
      </c>
      <c r="G358" s="44">
        <v>3200000</v>
      </c>
      <c r="H358" s="44">
        <v>3200000</v>
      </c>
      <c r="I358" s="44">
        <v>0</v>
      </c>
      <c r="J358" s="36" t="s">
        <v>51</v>
      </c>
      <c r="K358" s="36" t="s">
        <v>60</v>
      </c>
      <c r="L358" s="36" t="s">
        <v>60</v>
      </c>
      <c r="M358" s="36" t="s">
        <v>146</v>
      </c>
      <c r="N358" s="36" t="s">
        <v>159</v>
      </c>
      <c r="O358" s="36" t="s">
        <v>574</v>
      </c>
      <c r="P358" s="37"/>
      <c r="Q358" s="37"/>
      <c r="R358" s="37"/>
      <c r="AMK358" s="38"/>
    </row>
    <row r="359" spans="1:18 1025:1025" s="30" customFormat="1" ht="28.15" customHeight="1" x14ac:dyDescent="0.3">
      <c r="A359" s="39" t="s">
        <v>783</v>
      </c>
      <c r="B359" s="40" t="s">
        <v>784</v>
      </c>
      <c r="C359" s="40" t="s">
        <v>97</v>
      </c>
      <c r="D359" s="40" t="s">
        <v>98</v>
      </c>
      <c r="E359" s="40" t="s">
        <v>785</v>
      </c>
      <c r="F359" s="40" t="s">
        <v>786</v>
      </c>
      <c r="G359" s="44">
        <v>813137.44</v>
      </c>
      <c r="H359" s="44">
        <v>813137.44</v>
      </c>
      <c r="I359" s="44">
        <v>0</v>
      </c>
      <c r="J359" s="36" t="s">
        <v>88</v>
      </c>
      <c r="K359" s="36" t="s">
        <v>51</v>
      </c>
      <c r="L359" s="36" t="s">
        <v>51</v>
      </c>
      <c r="M359" s="36" t="s">
        <v>60</v>
      </c>
      <c r="N359" s="36" t="s">
        <v>146</v>
      </c>
      <c r="O359" s="36" t="s">
        <v>545</v>
      </c>
      <c r="P359" s="37"/>
      <c r="Q359" s="37"/>
      <c r="R359" s="37"/>
      <c r="AMK359" s="38"/>
    </row>
    <row r="360" spans="1:18 1025:1025" s="30" customFormat="1" ht="28.15" customHeight="1" x14ac:dyDescent="0.3">
      <c r="A360" s="39" t="s">
        <v>1001</v>
      </c>
      <c r="B360" s="40" t="s">
        <v>576</v>
      </c>
      <c r="C360" s="40" t="s">
        <v>97</v>
      </c>
      <c r="D360" s="40" t="s">
        <v>98</v>
      </c>
      <c r="E360" s="40" t="s">
        <v>1002</v>
      </c>
      <c r="F360" s="40" t="s">
        <v>1003</v>
      </c>
      <c r="G360" s="44">
        <v>18772764.629999999</v>
      </c>
      <c r="H360" s="44">
        <v>18772764.629999999</v>
      </c>
      <c r="I360" s="44">
        <v>0</v>
      </c>
      <c r="J360" s="36" t="s">
        <v>87</v>
      </c>
      <c r="K360" s="36" t="s">
        <v>87</v>
      </c>
      <c r="L360" s="36" t="s">
        <v>87</v>
      </c>
      <c r="M360" s="36" t="s">
        <v>60</v>
      </c>
      <c r="N360" s="36" t="s">
        <v>60</v>
      </c>
      <c r="O360" s="36" t="s">
        <v>997</v>
      </c>
      <c r="P360" s="37"/>
      <c r="Q360" s="37"/>
      <c r="R360" s="37"/>
      <c r="AMK360" s="38"/>
    </row>
    <row r="361" spans="1:18 1025:1025" s="30" customFormat="1" ht="28.15" customHeight="1" x14ac:dyDescent="0.3">
      <c r="A361" s="39" t="s">
        <v>1004</v>
      </c>
      <c r="B361" s="40" t="s">
        <v>576</v>
      </c>
      <c r="C361" s="40" t="s">
        <v>97</v>
      </c>
      <c r="D361" s="40" t="s">
        <v>98</v>
      </c>
      <c r="E361" s="40" t="s">
        <v>1005</v>
      </c>
      <c r="F361" s="40" t="s">
        <v>1006</v>
      </c>
      <c r="G361" s="44">
        <v>7393422.04</v>
      </c>
      <c r="H361" s="44">
        <v>7393422.04</v>
      </c>
      <c r="I361" s="44">
        <v>0</v>
      </c>
      <c r="J361" s="36" t="s">
        <v>87</v>
      </c>
      <c r="K361" s="36" t="s">
        <v>87</v>
      </c>
      <c r="L361" s="36" t="s">
        <v>87</v>
      </c>
      <c r="M361" s="36" t="s">
        <v>60</v>
      </c>
      <c r="N361" s="36" t="s">
        <v>60</v>
      </c>
      <c r="O361" s="36" t="s">
        <v>997</v>
      </c>
      <c r="P361" s="37"/>
      <c r="Q361" s="37"/>
      <c r="R361" s="37"/>
      <c r="AMK361" s="38"/>
    </row>
    <row r="362" spans="1:18 1025:1025" s="30" customFormat="1" ht="28.15" customHeight="1" x14ac:dyDescent="0.3">
      <c r="A362" s="39" t="s">
        <v>1007</v>
      </c>
      <c r="B362" s="40" t="s">
        <v>576</v>
      </c>
      <c r="C362" s="40" t="s">
        <v>97</v>
      </c>
      <c r="D362" s="40" t="s">
        <v>98</v>
      </c>
      <c r="E362" s="40" t="s">
        <v>1008</v>
      </c>
      <c r="F362" s="40" t="s">
        <v>1009</v>
      </c>
      <c r="G362" s="44">
        <v>5250000</v>
      </c>
      <c r="H362" s="44">
        <v>5250000</v>
      </c>
      <c r="I362" s="44">
        <v>0</v>
      </c>
      <c r="J362" s="36" t="s">
        <v>87</v>
      </c>
      <c r="K362" s="36" t="s">
        <v>87</v>
      </c>
      <c r="L362" s="36" t="s">
        <v>87</v>
      </c>
      <c r="M362" s="36" t="s">
        <v>60</v>
      </c>
      <c r="N362" s="36" t="s">
        <v>60</v>
      </c>
      <c r="O362" s="36" t="s">
        <v>1010</v>
      </c>
      <c r="P362" s="37"/>
      <c r="Q362" s="37"/>
      <c r="R362" s="37"/>
      <c r="AMK362" s="38"/>
    </row>
    <row r="363" spans="1:18 1025:1025" s="30" customFormat="1" ht="28.15" customHeight="1" x14ac:dyDescent="0.3">
      <c r="A363" s="39" t="s">
        <v>1015</v>
      </c>
      <c r="B363" s="40" t="s">
        <v>1016</v>
      </c>
      <c r="C363" s="40" t="s">
        <v>97</v>
      </c>
      <c r="D363" s="40" t="s">
        <v>98</v>
      </c>
      <c r="E363" s="40" t="s">
        <v>1017</v>
      </c>
      <c r="F363" s="40" t="s">
        <v>1018</v>
      </c>
      <c r="G363" s="44">
        <v>4160000</v>
      </c>
      <c r="H363" s="44">
        <v>4160000</v>
      </c>
      <c r="I363" s="44">
        <v>0</v>
      </c>
      <c r="J363" s="36" t="s">
        <v>87</v>
      </c>
      <c r="K363" s="36" t="s">
        <v>87</v>
      </c>
      <c r="L363" s="36" t="s">
        <v>87</v>
      </c>
      <c r="M363" s="36" t="s">
        <v>60</v>
      </c>
      <c r="N363" s="36" t="s">
        <v>60</v>
      </c>
      <c r="O363" s="36" t="s">
        <v>997</v>
      </c>
      <c r="P363" s="37"/>
      <c r="Q363" s="37"/>
      <c r="R363" s="37"/>
      <c r="AMK363" s="38"/>
    </row>
    <row r="364" spans="1:18 1025:1025" s="30" customFormat="1" ht="28.15" customHeight="1" x14ac:dyDescent="0.3">
      <c r="A364" s="39" t="s">
        <v>1019</v>
      </c>
      <c r="B364" s="40" t="s">
        <v>1020</v>
      </c>
      <c r="C364" s="40" t="s">
        <v>97</v>
      </c>
      <c r="D364" s="40" t="s">
        <v>98</v>
      </c>
      <c r="E364" s="40" t="s">
        <v>1021</v>
      </c>
      <c r="F364" s="40" t="s">
        <v>1022</v>
      </c>
      <c r="G364" s="44">
        <v>4823000</v>
      </c>
      <c r="H364" s="44">
        <v>4823000</v>
      </c>
      <c r="I364" s="44">
        <v>0</v>
      </c>
      <c r="J364" s="36" t="s">
        <v>87</v>
      </c>
      <c r="K364" s="36" t="s">
        <v>87</v>
      </c>
      <c r="L364" s="36" t="s">
        <v>87</v>
      </c>
      <c r="M364" s="36" t="s">
        <v>60</v>
      </c>
      <c r="N364" s="36" t="s">
        <v>60</v>
      </c>
      <c r="O364" s="36" t="s">
        <v>997</v>
      </c>
      <c r="P364" s="37"/>
      <c r="Q364" s="37"/>
      <c r="R364" s="37"/>
      <c r="AMK364" s="38"/>
    </row>
    <row r="365" spans="1:18 1025:1025" s="30" customFormat="1" ht="28.15" customHeight="1" x14ac:dyDescent="0.3">
      <c r="A365" s="39" t="s">
        <v>1023</v>
      </c>
      <c r="B365" s="40" t="s">
        <v>620</v>
      </c>
      <c r="C365" s="40" t="s">
        <v>97</v>
      </c>
      <c r="D365" s="40" t="s">
        <v>381</v>
      </c>
      <c r="E365" s="40" t="s">
        <v>1024</v>
      </c>
      <c r="F365" s="40" t="s">
        <v>1025</v>
      </c>
      <c r="G365" s="44">
        <v>2700000</v>
      </c>
      <c r="H365" s="44">
        <v>2700000</v>
      </c>
      <c r="I365" s="44">
        <v>0</v>
      </c>
      <c r="J365" s="36" t="s">
        <v>87</v>
      </c>
      <c r="K365" s="36" t="s">
        <v>88</v>
      </c>
      <c r="L365" s="36" t="s">
        <v>88</v>
      </c>
      <c r="M365" s="36" t="s">
        <v>146</v>
      </c>
      <c r="N365" s="36" t="s">
        <v>146</v>
      </c>
      <c r="O365" s="36" t="s">
        <v>1010</v>
      </c>
      <c r="P365" s="37"/>
      <c r="Q365" s="37"/>
      <c r="R365" s="37"/>
      <c r="AMK365" s="38"/>
    </row>
    <row r="366" spans="1:18 1025:1025" s="30" customFormat="1" ht="28.15" customHeight="1" x14ac:dyDescent="0.3">
      <c r="A366" s="39" t="s">
        <v>1026</v>
      </c>
      <c r="B366" s="40" t="s">
        <v>620</v>
      </c>
      <c r="C366" s="40" t="s">
        <v>97</v>
      </c>
      <c r="D366" s="40" t="s">
        <v>381</v>
      </c>
      <c r="E366" s="40" t="s">
        <v>1027</v>
      </c>
      <c r="F366" s="40" t="s">
        <v>1028</v>
      </c>
      <c r="G366" s="44">
        <v>900000</v>
      </c>
      <c r="H366" s="44">
        <v>900000</v>
      </c>
      <c r="I366" s="44">
        <v>0</v>
      </c>
      <c r="J366" s="36" t="s">
        <v>86</v>
      </c>
      <c r="K366" s="36" t="s">
        <v>87</v>
      </c>
      <c r="L366" s="36" t="s">
        <v>87</v>
      </c>
      <c r="M366" s="36" t="s">
        <v>60</v>
      </c>
      <c r="N366" s="36" t="s">
        <v>60</v>
      </c>
      <c r="O366" s="36" t="s">
        <v>1010</v>
      </c>
      <c r="P366" s="37"/>
      <c r="Q366" s="37"/>
      <c r="R366" s="37"/>
      <c r="AMK366" s="38"/>
    </row>
    <row r="367" spans="1:18 1025:1025" s="30" customFormat="1" ht="28.15" customHeight="1" x14ac:dyDescent="0.3">
      <c r="A367" s="39" t="s">
        <v>1029</v>
      </c>
      <c r="B367" s="40" t="s">
        <v>620</v>
      </c>
      <c r="C367" s="40" t="s">
        <v>97</v>
      </c>
      <c r="D367" s="40" t="s">
        <v>381</v>
      </c>
      <c r="E367" s="40" t="s">
        <v>1030</v>
      </c>
      <c r="F367" s="40" t="s">
        <v>1031</v>
      </c>
      <c r="G367" s="44">
        <v>1150000</v>
      </c>
      <c r="H367" s="44">
        <v>1150000</v>
      </c>
      <c r="I367" s="44">
        <v>0</v>
      </c>
      <c r="J367" s="36" t="s">
        <v>87</v>
      </c>
      <c r="K367" s="36" t="s">
        <v>87</v>
      </c>
      <c r="L367" s="36" t="s">
        <v>88</v>
      </c>
      <c r="M367" s="36" t="s">
        <v>60</v>
      </c>
      <c r="N367" s="36" t="s">
        <v>60</v>
      </c>
      <c r="O367" s="36" t="s">
        <v>1010</v>
      </c>
      <c r="P367" s="37"/>
      <c r="Q367" s="37"/>
      <c r="R367" s="37"/>
      <c r="AMK367" s="38"/>
    </row>
    <row r="368" spans="1:18 1025:1025" s="30" customFormat="1" ht="28.15" customHeight="1" x14ac:dyDescent="0.3">
      <c r="A368" s="39" t="s">
        <v>1035</v>
      </c>
      <c r="B368" s="40" t="s">
        <v>179</v>
      </c>
      <c r="C368" s="40" t="s">
        <v>97</v>
      </c>
      <c r="D368" s="40" t="s">
        <v>98</v>
      </c>
      <c r="E368" s="40" t="s">
        <v>1036</v>
      </c>
      <c r="F368" s="40" t="s">
        <v>1037</v>
      </c>
      <c r="G368" s="44">
        <v>1170000</v>
      </c>
      <c r="H368" s="44">
        <v>1170000</v>
      </c>
      <c r="I368" s="44">
        <v>0</v>
      </c>
      <c r="J368" s="36" t="s">
        <v>87</v>
      </c>
      <c r="K368" s="36" t="s">
        <v>88</v>
      </c>
      <c r="L368" s="36" t="s">
        <v>88</v>
      </c>
      <c r="M368" s="36" t="s">
        <v>146</v>
      </c>
      <c r="N368" s="36" t="s">
        <v>146</v>
      </c>
      <c r="O368" s="36" t="s">
        <v>997</v>
      </c>
      <c r="P368" s="37"/>
      <c r="Q368" s="37"/>
      <c r="R368" s="37"/>
      <c r="AMK368" s="38"/>
    </row>
    <row r="369" spans="1:18 1025:1025" s="30" customFormat="1" ht="28.15" customHeight="1" x14ac:dyDescent="0.3">
      <c r="A369" s="39" t="s">
        <v>1038</v>
      </c>
      <c r="B369" s="40" t="s">
        <v>686</v>
      </c>
      <c r="C369" s="40" t="s">
        <v>97</v>
      </c>
      <c r="D369" s="40" t="s">
        <v>98</v>
      </c>
      <c r="E369" s="40" t="s">
        <v>1039</v>
      </c>
      <c r="F369" s="40" t="s">
        <v>1040</v>
      </c>
      <c r="G369" s="44">
        <v>800000</v>
      </c>
      <c r="H369" s="44">
        <v>800000</v>
      </c>
      <c r="I369" s="44">
        <v>0</v>
      </c>
      <c r="J369" s="36" t="s">
        <v>86</v>
      </c>
      <c r="K369" s="36" t="s">
        <v>87</v>
      </c>
      <c r="L369" s="36" t="s">
        <v>88</v>
      </c>
      <c r="M369" s="36" t="s">
        <v>60</v>
      </c>
      <c r="N369" s="36" t="s">
        <v>60</v>
      </c>
      <c r="O369" s="36" t="s">
        <v>997</v>
      </c>
      <c r="P369" s="37"/>
      <c r="Q369" s="37"/>
      <c r="R369" s="37"/>
      <c r="AMK369" s="38"/>
    </row>
    <row r="370" spans="1:18 1025:1025" s="30" customFormat="1" ht="28.15" customHeight="1" x14ac:dyDescent="0.3">
      <c r="A370" s="39" t="s">
        <v>1041</v>
      </c>
      <c r="B370" s="40" t="s">
        <v>106</v>
      </c>
      <c r="C370" s="40" t="s">
        <v>97</v>
      </c>
      <c r="D370" s="40" t="s">
        <v>98</v>
      </c>
      <c r="E370" s="40" t="s">
        <v>1042</v>
      </c>
      <c r="F370" s="40" t="s">
        <v>1043</v>
      </c>
      <c r="G370" s="44">
        <v>3000000</v>
      </c>
      <c r="H370" s="44">
        <v>3000000</v>
      </c>
      <c r="I370" s="44">
        <v>0</v>
      </c>
      <c r="J370" s="36" t="s">
        <v>87</v>
      </c>
      <c r="K370" s="36" t="s">
        <v>87</v>
      </c>
      <c r="L370" s="36" t="s">
        <v>87</v>
      </c>
      <c r="M370" s="36" t="s">
        <v>60</v>
      </c>
      <c r="N370" s="36" t="s">
        <v>60</v>
      </c>
      <c r="O370" s="36" t="s">
        <v>997</v>
      </c>
      <c r="P370" s="37"/>
      <c r="Q370" s="37"/>
      <c r="R370" s="37"/>
      <c r="AMK370" s="38"/>
    </row>
    <row r="371" spans="1:18 1025:1025" s="30" customFormat="1" ht="28.15" customHeight="1" x14ac:dyDescent="0.3">
      <c r="A371" s="39" t="s">
        <v>1044</v>
      </c>
      <c r="B371" s="40" t="s">
        <v>106</v>
      </c>
      <c r="C371" s="40" t="s">
        <v>97</v>
      </c>
      <c r="D371" s="40" t="s">
        <v>98</v>
      </c>
      <c r="E371" s="40" t="s">
        <v>1045</v>
      </c>
      <c r="F371" s="40" t="s">
        <v>1046</v>
      </c>
      <c r="G371" s="44">
        <v>1250000</v>
      </c>
      <c r="H371" s="44">
        <v>1250000</v>
      </c>
      <c r="I371" s="44">
        <v>0</v>
      </c>
      <c r="J371" s="36" t="s">
        <v>87</v>
      </c>
      <c r="K371" s="36" t="s">
        <v>87</v>
      </c>
      <c r="L371" s="36" t="s">
        <v>87</v>
      </c>
      <c r="M371" s="36" t="s">
        <v>60</v>
      </c>
      <c r="N371" s="36" t="s">
        <v>60</v>
      </c>
      <c r="O371" s="36" t="s">
        <v>1010</v>
      </c>
      <c r="P371" s="37"/>
      <c r="Q371" s="37"/>
      <c r="R371" s="37"/>
      <c r="AMK371" s="38"/>
    </row>
    <row r="372" spans="1:18 1025:1025" s="30" customFormat="1" ht="28.15" customHeight="1" x14ac:dyDescent="0.3">
      <c r="A372" s="39" t="s">
        <v>1047</v>
      </c>
      <c r="B372" s="40" t="s">
        <v>106</v>
      </c>
      <c r="C372" s="40" t="s">
        <v>97</v>
      </c>
      <c r="D372" s="40" t="s">
        <v>98</v>
      </c>
      <c r="E372" s="40" t="s">
        <v>1048</v>
      </c>
      <c r="F372" s="40" t="s">
        <v>1049</v>
      </c>
      <c r="G372" s="44">
        <v>1250000</v>
      </c>
      <c r="H372" s="44">
        <v>1250000</v>
      </c>
      <c r="I372" s="44">
        <v>0</v>
      </c>
      <c r="J372" s="36" t="s">
        <v>87</v>
      </c>
      <c r="K372" s="36" t="s">
        <v>87</v>
      </c>
      <c r="L372" s="36" t="s">
        <v>87</v>
      </c>
      <c r="M372" s="36" t="s">
        <v>60</v>
      </c>
      <c r="N372" s="36" t="s">
        <v>60</v>
      </c>
      <c r="O372" s="36" t="s">
        <v>1010</v>
      </c>
      <c r="P372" s="37"/>
      <c r="Q372" s="37"/>
      <c r="R372" s="37"/>
      <c r="AMK372" s="38"/>
    </row>
    <row r="373" spans="1:18 1025:1025" s="30" customFormat="1" ht="28.15" customHeight="1" x14ac:dyDescent="0.3">
      <c r="A373" s="39" t="s">
        <v>1050</v>
      </c>
      <c r="B373" s="40" t="s">
        <v>1051</v>
      </c>
      <c r="C373" s="40" t="s">
        <v>97</v>
      </c>
      <c r="D373" s="40" t="s">
        <v>655</v>
      </c>
      <c r="E373" s="40" t="s">
        <v>1052</v>
      </c>
      <c r="F373" s="40" t="s">
        <v>1053</v>
      </c>
      <c r="G373" s="44">
        <v>1033300</v>
      </c>
      <c r="H373" s="44">
        <v>1033300</v>
      </c>
      <c r="I373" s="44">
        <v>0</v>
      </c>
      <c r="J373" s="36" t="s">
        <v>86</v>
      </c>
      <c r="K373" s="36" t="s">
        <v>87</v>
      </c>
      <c r="L373" s="36" t="s">
        <v>87</v>
      </c>
      <c r="M373" s="36" t="s">
        <v>60</v>
      </c>
      <c r="N373" s="36" t="s">
        <v>60</v>
      </c>
      <c r="O373" s="36" t="s">
        <v>1010</v>
      </c>
      <c r="P373" s="37"/>
      <c r="Q373" s="37"/>
      <c r="R373" s="37"/>
      <c r="AMK373" s="38"/>
    </row>
    <row r="374" spans="1:18 1025:1025" s="30" customFormat="1" ht="28.15" customHeight="1" x14ac:dyDescent="0.3">
      <c r="A374" s="39" t="s">
        <v>1054</v>
      </c>
      <c r="B374" s="40" t="s">
        <v>1055</v>
      </c>
      <c r="C374" s="40" t="s">
        <v>97</v>
      </c>
      <c r="D374" s="40" t="s">
        <v>98</v>
      </c>
      <c r="E374" s="40" t="s">
        <v>1056</v>
      </c>
      <c r="F374" s="40" t="s">
        <v>1057</v>
      </c>
      <c r="G374" s="44">
        <v>2232000</v>
      </c>
      <c r="H374" s="44">
        <v>2232000</v>
      </c>
      <c r="I374" s="44">
        <v>0</v>
      </c>
      <c r="J374" s="36" t="s">
        <v>86</v>
      </c>
      <c r="K374" s="36" t="s">
        <v>86</v>
      </c>
      <c r="L374" s="36" t="s">
        <v>87</v>
      </c>
      <c r="M374" s="36" t="s">
        <v>60</v>
      </c>
      <c r="N374" s="36" t="s">
        <v>60</v>
      </c>
      <c r="O374" s="36" t="s">
        <v>997</v>
      </c>
      <c r="P374" s="37"/>
      <c r="Q374" s="37"/>
      <c r="R374" s="37"/>
      <c r="AMK374" s="38"/>
    </row>
    <row r="375" spans="1:18 1025:1025" s="30" customFormat="1" ht="28.15" customHeight="1" x14ac:dyDescent="0.3">
      <c r="A375" s="39" t="s">
        <v>1058</v>
      </c>
      <c r="B375" s="40" t="s">
        <v>197</v>
      </c>
      <c r="C375" s="40" t="s">
        <v>97</v>
      </c>
      <c r="D375" s="40" t="s">
        <v>98</v>
      </c>
      <c r="E375" s="40" t="s">
        <v>1059</v>
      </c>
      <c r="F375" s="40" t="s">
        <v>1060</v>
      </c>
      <c r="G375" s="44">
        <v>3450000</v>
      </c>
      <c r="H375" s="44">
        <v>3450000</v>
      </c>
      <c r="I375" s="44">
        <v>0</v>
      </c>
      <c r="J375" s="36" t="s">
        <v>86</v>
      </c>
      <c r="K375" s="36" t="s">
        <v>86</v>
      </c>
      <c r="L375" s="36" t="s">
        <v>87</v>
      </c>
      <c r="M375" s="36" t="s">
        <v>60</v>
      </c>
      <c r="N375" s="36" t="s">
        <v>60</v>
      </c>
      <c r="O375" s="36" t="s">
        <v>997</v>
      </c>
      <c r="P375" s="37"/>
      <c r="Q375" s="37"/>
      <c r="R375" s="37"/>
      <c r="AMK375" s="38"/>
    </row>
    <row r="376" spans="1:18 1025:1025" s="30" customFormat="1" ht="28.15" customHeight="1" x14ac:dyDescent="0.3">
      <c r="A376" s="39" t="s">
        <v>1061</v>
      </c>
      <c r="B376" s="40" t="s">
        <v>197</v>
      </c>
      <c r="C376" s="40" t="s">
        <v>97</v>
      </c>
      <c r="D376" s="40" t="s">
        <v>98</v>
      </c>
      <c r="E376" s="40" t="s">
        <v>1062</v>
      </c>
      <c r="F376" s="40" t="s">
        <v>1063</v>
      </c>
      <c r="G376" s="44">
        <v>3000000</v>
      </c>
      <c r="H376" s="44">
        <v>3000000</v>
      </c>
      <c r="I376" s="44">
        <v>0</v>
      </c>
      <c r="J376" s="36" t="s">
        <v>87</v>
      </c>
      <c r="K376" s="36" t="s">
        <v>88</v>
      </c>
      <c r="L376" s="36" t="s">
        <v>51</v>
      </c>
      <c r="M376" s="36" t="s">
        <v>146</v>
      </c>
      <c r="N376" s="36" t="s">
        <v>159</v>
      </c>
      <c r="O376" s="36" t="s">
        <v>997</v>
      </c>
      <c r="P376" s="37"/>
      <c r="Q376" s="37"/>
      <c r="R376" s="37"/>
      <c r="AMK376" s="38"/>
    </row>
    <row r="377" spans="1:18 1025:1025" s="30" customFormat="1" ht="28.15" customHeight="1" x14ac:dyDescent="0.3">
      <c r="A377" s="39" t="s">
        <v>1067</v>
      </c>
      <c r="B377" s="40" t="s">
        <v>1068</v>
      </c>
      <c r="C377" s="40" t="s">
        <v>97</v>
      </c>
      <c r="D377" s="40" t="s">
        <v>98</v>
      </c>
      <c r="E377" s="40" t="s">
        <v>1069</v>
      </c>
      <c r="F377" s="40" t="s">
        <v>1070</v>
      </c>
      <c r="G377" s="44">
        <v>2000000</v>
      </c>
      <c r="H377" s="44">
        <v>2000000</v>
      </c>
      <c r="I377" s="44">
        <v>0</v>
      </c>
      <c r="J377" s="36" t="s">
        <v>87</v>
      </c>
      <c r="K377" s="36" t="s">
        <v>87</v>
      </c>
      <c r="L377" s="36" t="s">
        <v>88</v>
      </c>
      <c r="M377" s="36" t="s">
        <v>146</v>
      </c>
      <c r="N377" s="36" t="s">
        <v>146</v>
      </c>
      <c r="O377" s="36" t="s">
        <v>1010</v>
      </c>
      <c r="P377" s="37"/>
      <c r="Q377" s="37"/>
      <c r="R377" s="37"/>
      <c r="AMK377" s="38"/>
    </row>
    <row r="378" spans="1:18 1025:1025" s="30" customFormat="1" ht="28.15" customHeight="1" x14ac:dyDescent="0.3">
      <c r="A378" s="39" t="s">
        <v>1071</v>
      </c>
      <c r="B378" s="40" t="s">
        <v>1072</v>
      </c>
      <c r="C378" s="40" t="s">
        <v>97</v>
      </c>
      <c r="D378" s="40" t="s">
        <v>98</v>
      </c>
      <c r="E378" s="40" t="s">
        <v>1073</v>
      </c>
      <c r="F378" s="40" t="s">
        <v>1074</v>
      </c>
      <c r="G378" s="44">
        <v>4772200</v>
      </c>
      <c r="H378" s="44">
        <v>4772200</v>
      </c>
      <c r="I378" s="44">
        <v>0</v>
      </c>
      <c r="J378" s="36" t="s">
        <v>87</v>
      </c>
      <c r="K378" s="36" t="s">
        <v>51</v>
      </c>
      <c r="L378" s="36" t="s">
        <v>51</v>
      </c>
      <c r="M378" s="36" t="s">
        <v>146</v>
      </c>
      <c r="N378" s="36" t="s">
        <v>146</v>
      </c>
      <c r="O378" s="36" t="s">
        <v>997</v>
      </c>
      <c r="P378" s="37"/>
      <c r="Q378" s="37"/>
      <c r="R378" s="37"/>
      <c r="AMK378" s="38"/>
    </row>
    <row r="379" spans="1:18 1025:1025" s="30" customFormat="1" ht="28.15" customHeight="1" x14ac:dyDescent="0.3">
      <c r="A379" s="39" t="s">
        <v>1075</v>
      </c>
      <c r="B379" s="40" t="s">
        <v>1076</v>
      </c>
      <c r="C379" s="40" t="s">
        <v>97</v>
      </c>
      <c r="D379" s="40" t="s">
        <v>98</v>
      </c>
      <c r="E379" s="40" t="s">
        <v>1077</v>
      </c>
      <c r="F379" s="40" t="s">
        <v>1078</v>
      </c>
      <c r="G379" s="44">
        <v>1327000</v>
      </c>
      <c r="H379" s="44">
        <v>1327000</v>
      </c>
      <c r="I379" s="44">
        <v>0</v>
      </c>
      <c r="J379" s="36" t="s">
        <v>86</v>
      </c>
      <c r="K379" s="36" t="s">
        <v>87</v>
      </c>
      <c r="L379" s="36" t="s">
        <v>88</v>
      </c>
      <c r="M379" s="36" t="s">
        <v>60</v>
      </c>
      <c r="N379" s="36" t="s">
        <v>60</v>
      </c>
      <c r="O379" s="36" t="s">
        <v>997</v>
      </c>
      <c r="P379" s="37"/>
      <c r="Q379" s="37"/>
      <c r="R379" s="37"/>
      <c r="AMK379" s="38"/>
    </row>
    <row r="380" spans="1:18 1025:1025" s="30" customFormat="1" ht="28.15" customHeight="1" x14ac:dyDescent="0.3">
      <c r="A380" s="39" t="s">
        <v>1079</v>
      </c>
      <c r="B380" s="40" t="s">
        <v>1080</v>
      </c>
      <c r="C380" s="40" t="s">
        <v>97</v>
      </c>
      <c r="D380" s="40" t="s">
        <v>98</v>
      </c>
      <c r="E380" s="40" t="s">
        <v>1081</v>
      </c>
      <c r="F380" s="40" t="s">
        <v>1082</v>
      </c>
      <c r="G380" s="44">
        <v>4650000</v>
      </c>
      <c r="H380" s="44">
        <v>4650000</v>
      </c>
      <c r="I380" s="44">
        <v>0</v>
      </c>
      <c r="J380" s="36" t="s">
        <v>86</v>
      </c>
      <c r="K380" s="36" t="s">
        <v>87</v>
      </c>
      <c r="L380" s="36" t="s">
        <v>88</v>
      </c>
      <c r="M380" s="36" t="s">
        <v>60</v>
      </c>
      <c r="N380" s="36" t="s">
        <v>60</v>
      </c>
      <c r="O380" s="36" t="s">
        <v>997</v>
      </c>
      <c r="P380" s="37"/>
      <c r="Q380" s="37"/>
      <c r="R380" s="37"/>
      <c r="AMK380" s="38"/>
    </row>
    <row r="381" spans="1:18 1025:1025" s="30" customFormat="1" ht="28.15" customHeight="1" x14ac:dyDescent="0.3">
      <c r="A381" s="39" t="s">
        <v>1083</v>
      </c>
      <c r="B381" s="40" t="s">
        <v>1084</v>
      </c>
      <c r="C381" s="40" t="s">
        <v>97</v>
      </c>
      <c r="D381" s="40" t="s">
        <v>98</v>
      </c>
      <c r="E381" s="40" t="s">
        <v>1085</v>
      </c>
      <c r="F381" s="40" t="s">
        <v>1086</v>
      </c>
      <c r="G381" s="44">
        <v>2000000</v>
      </c>
      <c r="H381" s="44">
        <v>2000000</v>
      </c>
      <c r="I381" s="44">
        <v>0</v>
      </c>
      <c r="J381" s="36" t="s">
        <v>86</v>
      </c>
      <c r="K381" s="36" t="s">
        <v>87</v>
      </c>
      <c r="L381" s="36" t="s">
        <v>88</v>
      </c>
      <c r="M381" s="36" t="s">
        <v>59</v>
      </c>
      <c r="N381" s="36" t="s">
        <v>60</v>
      </c>
      <c r="O381" s="36" t="s">
        <v>1010</v>
      </c>
      <c r="P381" s="37"/>
      <c r="Q381" s="37"/>
      <c r="R381" s="37"/>
      <c r="AMK381" s="38"/>
    </row>
    <row r="382" spans="1:18 1025:1025" s="30" customFormat="1" ht="28.15" customHeight="1" x14ac:dyDescent="0.3">
      <c r="A382" s="39" t="s">
        <v>1087</v>
      </c>
      <c r="B382" s="40" t="s">
        <v>1088</v>
      </c>
      <c r="C382" s="40" t="s">
        <v>97</v>
      </c>
      <c r="D382" s="40" t="s">
        <v>98</v>
      </c>
      <c r="E382" s="40" t="s">
        <v>1089</v>
      </c>
      <c r="F382" s="40" t="s">
        <v>1090</v>
      </c>
      <c r="G382" s="44">
        <v>1460000</v>
      </c>
      <c r="H382" s="44">
        <v>1460000</v>
      </c>
      <c r="I382" s="44">
        <v>0</v>
      </c>
      <c r="J382" s="36" t="s">
        <v>86</v>
      </c>
      <c r="K382" s="36" t="s">
        <v>87</v>
      </c>
      <c r="L382" s="36" t="s">
        <v>88</v>
      </c>
      <c r="M382" s="36" t="s">
        <v>59</v>
      </c>
      <c r="N382" s="36" t="s">
        <v>59</v>
      </c>
      <c r="O382" s="36" t="s">
        <v>1010</v>
      </c>
      <c r="P382" s="37"/>
      <c r="Q382" s="37"/>
      <c r="R382" s="37"/>
      <c r="AMK382" s="38"/>
    </row>
    <row r="383" spans="1:18 1025:1025" s="30" customFormat="1" ht="28.15" customHeight="1" x14ac:dyDescent="0.3">
      <c r="A383" s="39" t="s">
        <v>1091</v>
      </c>
      <c r="B383" s="40" t="s">
        <v>686</v>
      </c>
      <c r="C383" s="40" t="s">
        <v>97</v>
      </c>
      <c r="D383" s="40" t="s">
        <v>98</v>
      </c>
      <c r="E383" s="40" t="s">
        <v>1092</v>
      </c>
      <c r="F383" s="40" t="s">
        <v>1093</v>
      </c>
      <c r="G383" s="44">
        <v>735440</v>
      </c>
      <c r="H383" s="44">
        <v>735440</v>
      </c>
      <c r="I383" s="44">
        <v>0</v>
      </c>
      <c r="J383" s="36" t="s">
        <v>86</v>
      </c>
      <c r="K383" s="36" t="s">
        <v>87</v>
      </c>
      <c r="L383" s="36" t="s">
        <v>88</v>
      </c>
      <c r="M383" s="36" t="s">
        <v>60</v>
      </c>
      <c r="N383" s="36" t="s">
        <v>60</v>
      </c>
      <c r="O383" s="36" t="s">
        <v>1010</v>
      </c>
      <c r="P383" s="37"/>
      <c r="Q383" s="37"/>
      <c r="R383" s="37"/>
      <c r="AMK383" s="38"/>
    </row>
    <row r="384" spans="1:18 1025:1025" s="30" customFormat="1" ht="28.15" customHeight="1" x14ac:dyDescent="0.3">
      <c r="A384" s="39" t="s">
        <v>1094</v>
      </c>
      <c r="B384" s="40" t="s">
        <v>1095</v>
      </c>
      <c r="C384" s="40" t="s">
        <v>97</v>
      </c>
      <c r="D384" s="40" t="s">
        <v>98</v>
      </c>
      <c r="E384" s="40" t="s">
        <v>1096</v>
      </c>
      <c r="F384" s="40" t="s">
        <v>1097</v>
      </c>
      <c r="G384" s="44">
        <v>1750000</v>
      </c>
      <c r="H384" s="44">
        <v>1750000</v>
      </c>
      <c r="I384" s="44">
        <v>0</v>
      </c>
      <c r="J384" s="36" t="s">
        <v>87</v>
      </c>
      <c r="K384" s="36" t="s">
        <v>88</v>
      </c>
      <c r="L384" s="36" t="s">
        <v>51</v>
      </c>
      <c r="M384" s="36" t="s">
        <v>146</v>
      </c>
      <c r="N384" s="36" t="s">
        <v>146</v>
      </c>
      <c r="O384" s="36" t="s">
        <v>997</v>
      </c>
      <c r="P384" s="37"/>
      <c r="Q384" s="37"/>
      <c r="R384" s="37"/>
      <c r="AMK384" s="38"/>
    </row>
    <row r="385" spans="1:18 1025:1025" s="30" customFormat="1" ht="28.15" customHeight="1" x14ac:dyDescent="0.3">
      <c r="A385" s="39" t="s">
        <v>1098</v>
      </c>
      <c r="B385" s="40" t="s">
        <v>1099</v>
      </c>
      <c r="C385" s="40" t="s">
        <v>97</v>
      </c>
      <c r="D385" s="40" t="s">
        <v>98</v>
      </c>
      <c r="E385" s="40" t="s">
        <v>1100</v>
      </c>
      <c r="F385" s="40" t="s">
        <v>1101</v>
      </c>
      <c r="G385" s="44">
        <v>689265.04</v>
      </c>
      <c r="H385" s="44">
        <v>689265.04</v>
      </c>
      <c r="I385" s="44">
        <v>0</v>
      </c>
      <c r="J385" s="36" t="s">
        <v>87</v>
      </c>
      <c r="K385" s="36" t="s">
        <v>88</v>
      </c>
      <c r="L385" s="36" t="s">
        <v>88</v>
      </c>
      <c r="M385" s="36" t="s">
        <v>60</v>
      </c>
      <c r="N385" s="36" t="s">
        <v>60</v>
      </c>
      <c r="O385" s="36" t="s">
        <v>1010</v>
      </c>
      <c r="P385" s="37"/>
      <c r="Q385" s="37"/>
      <c r="R385" s="37"/>
      <c r="AMK385" s="38"/>
    </row>
    <row r="386" spans="1:18 1025:1025" s="30" customFormat="1" ht="28.15" customHeight="1" x14ac:dyDescent="0.3">
      <c r="A386" s="39" t="s">
        <v>1102</v>
      </c>
      <c r="B386" s="40" t="s">
        <v>686</v>
      </c>
      <c r="C386" s="40" t="s">
        <v>97</v>
      </c>
      <c r="D386" s="40" t="s">
        <v>98</v>
      </c>
      <c r="E386" s="40" t="s">
        <v>1103</v>
      </c>
      <c r="F386" s="40" t="s">
        <v>1104</v>
      </c>
      <c r="G386" s="44">
        <v>1015000</v>
      </c>
      <c r="H386" s="44">
        <v>1015000</v>
      </c>
      <c r="I386" s="44">
        <v>0</v>
      </c>
      <c r="J386" s="36" t="s">
        <v>87</v>
      </c>
      <c r="K386" s="36" t="s">
        <v>88</v>
      </c>
      <c r="L386" s="36" t="s">
        <v>88</v>
      </c>
      <c r="M386" s="36" t="s">
        <v>60</v>
      </c>
      <c r="N386" s="36" t="s">
        <v>60</v>
      </c>
      <c r="O386" s="36" t="s">
        <v>1010</v>
      </c>
      <c r="P386" s="37"/>
      <c r="Q386" s="37"/>
      <c r="R386" s="37"/>
      <c r="AMK386" s="38"/>
    </row>
    <row r="387" spans="1:18 1025:1025" s="30" customFormat="1" ht="28.15" customHeight="1" x14ac:dyDescent="0.3">
      <c r="A387" s="39" t="s">
        <v>1105</v>
      </c>
      <c r="B387" s="40" t="s">
        <v>964</v>
      </c>
      <c r="C387" s="40" t="s">
        <v>97</v>
      </c>
      <c r="D387" s="40" t="s">
        <v>98</v>
      </c>
      <c r="E387" s="40" t="s">
        <v>1106</v>
      </c>
      <c r="F387" s="40" t="s">
        <v>1107</v>
      </c>
      <c r="G387" s="44">
        <v>4000000</v>
      </c>
      <c r="H387" s="44">
        <v>4000000</v>
      </c>
      <c r="I387" s="44">
        <v>0</v>
      </c>
      <c r="J387" s="36" t="s">
        <v>86</v>
      </c>
      <c r="K387" s="36" t="s">
        <v>87</v>
      </c>
      <c r="L387" s="36" t="s">
        <v>88</v>
      </c>
      <c r="M387" s="36" t="s">
        <v>60</v>
      </c>
      <c r="N387" s="36" t="s">
        <v>60</v>
      </c>
      <c r="O387" s="36" t="s">
        <v>997</v>
      </c>
      <c r="P387" s="37"/>
      <c r="Q387" s="37"/>
      <c r="R387" s="37"/>
      <c r="AMK387" s="38"/>
    </row>
    <row r="388" spans="1:18 1025:1025" s="30" customFormat="1" ht="28.15" customHeight="1" x14ac:dyDescent="0.3">
      <c r="A388" s="39" t="s">
        <v>1108</v>
      </c>
      <c r="B388" s="40" t="s">
        <v>1109</v>
      </c>
      <c r="C388" s="40" t="s">
        <v>97</v>
      </c>
      <c r="D388" s="40" t="s">
        <v>98</v>
      </c>
      <c r="E388" s="40" t="s">
        <v>1110</v>
      </c>
      <c r="F388" s="40" t="s">
        <v>1111</v>
      </c>
      <c r="G388" s="44">
        <v>3816933.22</v>
      </c>
      <c r="H388" s="44">
        <v>3816933.22</v>
      </c>
      <c r="I388" s="44">
        <v>0</v>
      </c>
      <c r="J388" s="36" t="s">
        <v>86</v>
      </c>
      <c r="K388" s="36" t="s">
        <v>88</v>
      </c>
      <c r="L388" s="36" t="s">
        <v>51</v>
      </c>
      <c r="M388" s="36" t="s">
        <v>146</v>
      </c>
      <c r="N388" s="36" t="s">
        <v>159</v>
      </c>
      <c r="O388" s="36" t="s">
        <v>997</v>
      </c>
      <c r="P388" s="37"/>
      <c r="Q388" s="37"/>
      <c r="R388" s="37"/>
      <c r="AMK388" s="38"/>
    </row>
    <row r="389" spans="1:18 1025:1025" s="30" customFormat="1" ht="28.15" customHeight="1" x14ac:dyDescent="0.3">
      <c r="A389" s="39" t="s">
        <v>1112</v>
      </c>
      <c r="B389" s="40" t="s">
        <v>1113</v>
      </c>
      <c r="C389" s="40" t="s">
        <v>97</v>
      </c>
      <c r="D389" s="40" t="s">
        <v>98</v>
      </c>
      <c r="E389" s="40" t="s">
        <v>1114</v>
      </c>
      <c r="F389" s="40" t="s">
        <v>1115</v>
      </c>
      <c r="G389" s="44">
        <v>1490000</v>
      </c>
      <c r="H389" s="44">
        <v>1490000</v>
      </c>
      <c r="I389" s="44">
        <v>0</v>
      </c>
      <c r="J389" s="36" t="s">
        <v>86</v>
      </c>
      <c r="K389" s="36" t="s">
        <v>87</v>
      </c>
      <c r="L389" s="36" t="s">
        <v>87</v>
      </c>
      <c r="M389" s="36" t="s">
        <v>59</v>
      </c>
      <c r="N389" s="36" t="s">
        <v>59</v>
      </c>
      <c r="O389" s="36" t="s">
        <v>1010</v>
      </c>
      <c r="P389" s="37"/>
      <c r="Q389" s="37"/>
      <c r="R389" s="37"/>
      <c r="AMK389" s="38"/>
    </row>
    <row r="390" spans="1:18 1025:1025" s="30" customFormat="1" ht="28.15" customHeight="1" x14ac:dyDescent="0.3">
      <c r="A390" s="39" t="s">
        <v>1116</v>
      </c>
      <c r="B390" s="40" t="s">
        <v>1117</v>
      </c>
      <c r="C390" s="40" t="s">
        <v>97</v>
      </c>
      <c r="D390" s="40" t="s">
        <v>98</v>
      </c>
      <c r="E390" s="40" t="s">
        <v>1118</v>
      </c>
      <c r="F390" s="40" t="s">
        <v>1119</v>
      </c>
      <c r="G390" s="44">
        <v>1600000</v>
      </c>
      <c r="H390" s="44">
        <v>1600000</v>
      </c>
      <c r="I390" s="44">
        <v>0</v>
      </c>
      <c r="J390" s="36" t="s">
        <v>87</v>
      </c>
      <c r="K390" s="36" t="s">
        <v>88</v>
      </c>
      <c r="L390" s="36" t="s">
        <v>88</v>
      </c>
      <c r="M390" s="36" t="s">
        <v>60</v>
      </c>
      <c r="N390" s="36" t="s">
        <v>60</v>
      </c>
      <c r="O390" s="36" t="s">
        <v>1010</v>
      </c>
      <c r="P390" s="37"/>
      <c r="Q390" s="37"/>
      <c r="R390" s="37"/>
      <c r="AMK390" s="38"/>
    </row>
    <row r="391" spans="1:18 1025:1025" s="30" customFormat="1" ht="28.15" customHeight="1" x14ac:dyDescent="0.3">
      <c r="A391" s="39" t="s">
        <v>1120</v>
      </c>
      <c r="B391" s="40" t="s">
        <v>1121</v>
      </c>
      <c r="C391" s="40" t="s">
        <v>97</v>
      </c>
      <c r="D391" s="40" t="s">
        <v>98</v>
      </c>
      <c r="E391" s="40" t="s">
        <v>1122</v>
      </c>
      <c r="F391" s="40" t="s">
        <v>1123</v>
      </c>
      <c r="G391" s="44">
        <v>1350000</v>
      </c>
      <c r="H391" s="44">
        <v>1350000</v>
      </c>
      <c r="I391" s="44">
        <v>0</v>
      </c>
      <c r="J391" s="36" t="s">
        <v>87</v>
      </c>
      <c r="K391" s="36" t="s">
        <v>88</v>
      </c>
      <c r="L391" s="36" t="s">
        <v>51</v>
      </c>
      <c r="M391" s="36" t="s">
        <v>60</v>
      </c>
      <c r="N391" s="36" t="s">
        <v>146</v>
      </c>
      <c r="O391" s="36" t="s">
        <v>997</v>
      </c>
      <c r="P391" s="37"/>
      <c r="Q391" s="37"/>
      <c r="R391" s="37"/>
      <c r="AMK391" s="38"/>
    </row>
    <row r="392" spans="1:18 1025:1025" s="30" customFormat="1" ht="28.15" customHeight="1" x14ac:dyDescent="0.3">
      <c r="A392" s="39" t="s">
        <v>1124</v>
      </c>
      <c r="B392" s="40" t="s">
        <v>1125</v>
      </c>
      <c r="C392" s="40" t="s">
        <v>97</v>
      </c>
      <c r="D392" s="40" t="s">
        <v>98</v>
      </c>
      <c r="E392" s="40" t="s">
        <v>1126</v>
      </c>
      <c r="F392" s="40" t="s">
        <v>1127</v>
      </c>
      <c r="G392" s="44">
        <v>2000000</v>
      </c>
      <c r="H392" s="44">
        <v>2000000</v>
      </c>
      <c r="I392" s="44">
        <v>0</v>
      </c>
      <c r="J392" s="36" t="s">
        <v>87</v>
      </c>
      <c r="K392" s="36" t="s">
        <v>88</v>
      </c>
      <c r="L392" s="36" t="s">
        <v>51</v>
      </c>
      <c r="M392" s="36" t="s">
        <v>146</v>
      </c>
      <c r="N392" s="36" t="s">
        <v>146</v>
      </c>
      <c r="O392" s="36" t="s">
        <v>997</v>
      </c>
      <c r="P392" s="37"/>
      <c r="Q392" s="37"/>
      <c r="R392" s="37"/>
      <c r="AMK392" s="38"/>
    </row>
    <row r="393" spans="1:18 1025:1025" s="30" customFormat="1" ht="28.15" customHeight="1" x14ac:dyDescent="0.3">
      <c r="A393" s="39" t="s">
        <v>1128</v>
      </c>
      <c r="B393" s="40" t="s">
        <v>1129</v>
      </c>
      <c r="C393" s="40" t="s">
        <v>97</v>
      </c>
      <c r="D393" s="40" t="s">
        <v>98</v>
      </c>
      <c r="E393" s="40" t="s">
        <v>1130</v>
      </c>
      <c r="F393" s="40" t="s">
        <v>1131</v>
      </c>
      <c r="G393" s="44">
        <v>1376895</v>
      </c>
      <c r="H393" s="44">
        <v>1376895</v>
      </c>
      <c r="I393" s="44">
        <v>0</v>
      </c>
      <c r="J393" s="36" t="s">
        <v>87</v>
      </c>
      <c r="K393" s="36" t="s">
        <v>88</v>
      </c>
      <c r="L393" s="36" t="s">
        <v>51</v>
      </c>
      <c r="M393" s="36" t="s">
        <v>146</v>
      </c>
      <c r="N393" s="36" t="s">
        <v>146</v>
      </c>
      <c r="O393" s="36" t="s">
        <v>1010</v>
      </c>
      <c r="P393" s="37"/>
      <c r="Q393" s="37"/>
      <c r="R393" s="37"/>
      <c r="AMK393" s="38"/>
    </row>
    <row r="394" spans="1:18 1025:1025" s="30" customFormat="1" ht="28.15" customHeight="1" x14ac:dyDescent="0.3">
      <c r="A394" s="39" t="s">
        <v>1132</v>
      </c>
      <c r="B394" s="40" t="s">
        <v>1133</v>
      </c>
      <c r="C394" s="40" t="s">
        <v>97</v>
      </c>
      <c r="D394" s="40" t="s">
        <v>98</v>
      </c>
      <c r="E394" s="40" t="s">
        <v>1134</v>
      </c>
      <c r="F394" s="40" t="s">
        <v>1135</v>
      </c>
      <c r="G394" s="44">
        <v>1480000</v>
      </c>
      <c r="H394" s="44">
        <v>1480000</v>
      </c>
      <c r="I394" s="44">
        <v>0</v>
      </c>
      <c r="J394" s="36" t="s">
        <v>87</v>
      </c>
      <c r="K394" s="36" t="s">
        <v>88</v>
      </c>
      <c r="L394" s="36" t="s">
        <v>88</v>
      </c>
      <c r="M394" s="36" t="s">
        <v>146</v>
      </c>
      <c r="N394" s="36" t="s">
        <v>146</v>
      </c>
      <c r="O394" s="36" t="s">
        <v>997</v>
      </c>
      <c r="P394" s="37"/>
      <c r="Q394" s="37"/>
      <c r="R394" s="37"/>
      <c r="AMK394" s="38"/>
    </row>
    <row r="395" spans="1:18 1025:1025" s="30" customFormat="1" ht="28.15" customHeight="1" x14ac:dyDescent="0.3">
      <c r="A395" s="39" t="s">
        <v>1136</v>
      </c>
      <c r="B395" s="40" t="s">
        <v>1137</v>
      </c>
      <c r="C395" s="40" t="s">
        <v>97</v>
      </c>
      <c r="D395" s="40" t="s">
        <v>98</v>
      </c>
      <c r="E395" s="40" t="s">
        <v>1138</v>
      </c>
      <c r="F395" s="40" t="s">
        <v>1139</v>
      </c>
      <c r="G395" s="44">
        <v>3700000</v>
      </c>
      <c r="H395" s="44">
        <v>3700000</v>
      </c>
      <c r="I395" s="44">
        <v>0</v>
      </c>
      <c r="J395" s="36" t="s">
        <v>87</v>
      </c>
      <c r="K395" s="36" t="s">
        <v>87</v>
      </c>
      <c r="L395" s="36" t="s">
        <v>88</v>
      </c>
      <c r="M395" s="36" t="s">
        <v>146</v>
      </c>
      <c r="N395" s="36" t="s">
        <v>146</v>
      </c>
      <c r="O395" s="36" t="s">
        <v>997</v>
      </c>
      <c r="P395" s="37"/>
      <c r="Q395" s="37"/>
      <c r="R395" s="37"/>
      <c r="AMK395" s="38"/>
    </row>
    <row r="396" spans="1:18 1025:1025" s="30" customFormat="1" ht="28.15" customHeight="1" x14ac:dyDescent="0.3">
      <c r="A396" s="39" t="s">
        <v>1140</v>
      </c>
      <c r="B396" s="40" t="s">
        <v>69</v>
      </c>
      <c r="C396" s="40" t="s">
        <v>97</v>
      </c>
      <c r="D396" s="40" t="s">
        <v>98</v>
      </c>
      <c r="E396" s="40" t="s">
        <v>1141</v>
      </c>
      <c r="F396" s="40" t="s">
        <v>1142</v>
      </c>
      <c r="G396" s="44">
        <v>1092000</v>
      </c>
      <c r="H396" s="44">
        <v>1092000</v>
      </c>
      <c r="I396" s="44">
        <v>0</v>
      </c>
      <c r="J396" s="36" t="s">
        <v>87</v>
      </c>
      <c r="K396" s="36" t="s">
        <v>88</v>
      </c>
      <c r="L396" s="36" t="s">
        <v>88</v>
      </c>
      <c r="M396" s="36" t="s">
        <v>146</v>
      </c>
      <c r="N396" s="36" t="s">
        <v>146</v>
      </c>
      <c r="O396" s="36" t="s">
        <v>1010</v>
      </c>
      <c r="P396" s="37"/>
      <c r="Q396" s="37"/>
      <c r="R396" s="37"/>
      <c r="AMK396" s="38"/>
    </row>
    <row r="397" spans="1:18 1025:1025" s="30" customFormat="1" ht="28.15" customHeight="1" x14ac:dyDescent="0.3">
      <c r="A397" s="39" t="s">
        <v>1143</v>
      </c>
      <c r="B397" s="40" t="s">
        <v>1144</v>
      </c>
      <c r="C397" s="40" t="s">
        <v>97</v>
      </c>
      <c r="D397" s="40" t="s">
        <v>98</v>
      </c>
      <c r="E397" s="40" t="s">
        <v>1145</v>
      </c>
      <c r="F397" s="40" t="s">
        <v>1146</v>
      </c>
      <c r="G397" s="44">
        <v>2120000</v>
      </c>
      <c r="H397" s="44">
        <v>2120000</v>
      </c>
      <c r="I397" s="44">
        <v>0</v>
      </c>
      <c r="J397" s="36" t="s">
        <v>86</v>
      </c>
      <c r="K397" s="36" t="s">
        <v>87</v>
      </c>
      <c r="L397" s="36" t="s">
        <v>87</v>
      </c>
      <c r="M397" s="36" t="s">
        <v>60</v>
      </c>
      <c r="N397" s="36" t="s">
        <v>60</v>
      </c>
      <c r="O397" s="36" t="s">
        <v>1010</v>
      </c>
      <c r="P397" s="37"/>
      <c r="Q397" s="37"/>
      <c r="R397" s="37"/>
      <c r="AMK397" s="38"/>
    </row>
    <row r="398" spans="1:18 1025:1025" s="30" customFormat="1" ht="28.15" customHeight="1" x14ac:dyDescent="0.3">
      <c r="A398" s="39" t="s">
        <v>1147</v>
      </c>
      <c r="B398" s="40" t="s">
        <v>1148</v>
      </c>
      <c r="C398" s="40" t="s">
        <v>97</v>
      </c>
      <c r="D398" s="40" t="s">
        <v>98</v>
      </c>
      <c r="E398" s="40" t="s">
        <v>1149</v>
      </c>
      <c r="F398" s="40" t="s">
        <v>1150</v>
      </c>
      <c r="G398" s="44">
        <v>2915000</v>
      </c>
      <c r="H398" s="44">
        <v>2915000</v>
      </c>
      <c r="I398" s="44">
        <v>0</v>
      </c>
      <c r="J398" s="36" t="s">
        <v>86</v>
      </c>
      <c r="K398" s="36" t="s">
        <v>87</v>
      </c>
      <c r="L398" s="36" t="s">
        <v>87</v>
      </c>
      <c r="M398" s="36" t="s">
        <v>146</v>
      </c>
      <c r="N398" s="36" t="s">
        <v>146</v>
      </c>
      <c r="O398" s="36" t="s">
        <v>997</v>
      </c>
      <c r="P398" s="37"/>
      <c r="Q398" s="37"/>
      <c r="R398" s="37"/>
      <c r="AMK398" s="38"/>
    </row>
    <row r="399" spans="1:18 1025:1025" s="30" customFormat="1" ht="28.15" customHeight="1" x14ac:dyDescent="0.3">
      <c r="A399" s="39" t="s">
        <v>1183</v>
      </c>
      <c r="B399" s="40" t="s">
        <v>197</v>
      </c>
      <c r="C399" s="40" t="s">
        <v>97</v>
      </c>
      <c r="D399" s="40" t="s">
        <v>98</v>
      </c>
      <c r="E399" s="40" t="s">
        <v>2058</v>
      </c>
      <c r="F399" s="40" t="s">
        <v>1184</v>
      </c>
      <c r="G399" s="44">
        <v>2500000</v>
      </c>
      <c r="H399" s="44">
        <v>2500000</v>
      </c>
      <c r="I399" s="44"/>
      <c r="J399" s="36" t="s">
        <v>88</v>
      </c>
      <c r="K399" s="36" t="s">
        <v>51</v>
      </c>
      <c r="L399" s="36" t="s">
        <v>51</v>
      </c>
      <c r="M399" s="36" t="s">
        <v>59</v>
      </c>
      <c r="N399" s="36" t="s">
        <v>60</v>
      </c>
      <c r="O399" s="36" t="s">
        <v>997</v>
      </c>
      <c r="P399" s="37"/>
      <c r="Q399" s="37"/>
      <c r="R399" s="37"/>
      <c r="AMK399" s="38"/>
    </row>
    <row r="400" spans="1:18 1025:1025" s="30" customFormat="1" ht="28.15" customHeight="1" x14ac:dyDescent="0.3">
      <c r="A400" s="39" t="s">
        <v>1185</v>
      </c>
      <c r="B400" s="40" t="s">
        <v>1186</v>
      </c>
      <c r="C400" s="40" t="s">
        <v>97</v>
      </c>
      <c r="D400" s="40" t="s">
        <v>98</v>
      </c>
      <c r="E400" s="40" t="s">
        <v>1187</v>
      </c>
      <c r="F400" s="40" t="s">
        <v>1188</v>
      </c>
      <c r="G400" s="44">
        <v>4000000</v>
      </c>
      <c r="H400" s="44">
        <v>4000000</v>
      </c>
      <c r="I400" s="44">
        <v>0</v>
      </c>
      <c r="J400" s="36" t="s">
        <v>88</v>
      </c>
      <c r="K400" s="36" t="s">
        <v>51</v>
      </c>
      <c r="L400" s="36" t="s">
        <v>59</v>
      </c>
      <c r="M400" s="36" t="s">
        <v>146</v>
      </c>
      <c r="N400" s="36" t="s">
        <v>146</v>
      </c>
      <c r="O400" s="36" t="s">
        <v>1010</v>
      </c>
      <c r="P400" s="37"/>
      <c r="Q400" s="37"/>
      <c r="R400" s="37"/>
      <c r="AMK400" s="38"/>
    </row>
    <row r="401" spans="1:18 1025:1025" s="30" customFormat="1" ht="28.15" customHeight="1" x14ac:dyDescent="0.3">
      <c r="A401" s="39" t="s">
        <v>1189</v>
      </c>
      <c r="B401" s="40" t="s">
        <v>1190</v>
      </c>
      <c r="C401" s="40" t="s">
        <v>97</v>
      </c>
      <c r="D401" s="40" t="s">
        <v>98</v>
      </c>
      <c r="E401" s="40" t="s">
        <v>1191</v>
      </c>
      <c r="F401" s="40" t="s">
        <v>1192</v>
      </c>
      <c r="G401" s="44">
        <v>2646164.1</v>
      </c>
      <c r="H401" s="44">
        <v>2646164.1</v>
      </c>
      <c r="I401" s="44">
        <v>0</v>
      </c>
      <c r="J401" s="36" t="s">
        <v>88</v>
      </c>
      <c r="K401" s="36" t="s">
        <v>51</v>
      </c>
      <c r="L401" s="36" t="s">
        <v>51</v>
      </c>
      <c r="M401" s="36" t="s">
        <v>146</v>
      </c>
      <c r="N401" s="36" t="s">
        <v>146</v>
      </c>
      <c r="O401" s="36" t="s">
        <v>997</v>
      </c>
      <c r="P401" s="37"/>
      <c r="Q401" s="37"/>
      <c r="R401" s="37"/>
      <c r="AMK401" s="38"/>
    </row>
    <row r="402" spans="1:18 1025:1025" s="30" customFormat="1" ht="28.15" customHeight="1" x14ac:dyDescent="0.3">
      <c r="A402" s="39" t="s">
        <v>1193</v>
      </c>
      <c r="B402" s="40" t="s">
        <v>1194</v>
      </c>
      <c r="C402" s="40" t="s">
        <v>97</v>
      </c>
      <c r="D402" s="40" t="s">
        <v>98</v>
      </c>
      <c r="E402" s="40" t="s">
        <v>1195</v>
      </c>
      <c r="F402" s="40" t="s">
        <v>1196</v>
      </c>
      <c r="G402" s="44">
        <v>1930000</v>
      </c>
      <c r="H402" s="44">
        <v>1930000</v>
      </c>
      <c r="I402" s="44">
        <v>0</v>
      </c>
      <c r="J402" s="36" t="s">
        <v>88</v>
      </c>
      <c r="K402" s="36" t="s">
        <v>51</v>
      </c>
      <c r="L402" s="36" t="s">
        <v>51</v>
      </c>
      <c r="M402" s="36" t="s">
        <v>146</v>
      </c>
      <c r="N402" s="36" t="s">
        <v>146</v>
      </c>
      <c r="O402" s="36" t="s">
        <v>997</v>
      </c>
      <c r="P402" s="37"/>
      <c r="Q402" s="37"/>
      <c r="R402" s="37"/>
      <c r="AMK402" s="38"/>
    </row>
    <row r="403" spans="1:18 1025:1025" s="30" customFormat="1" ht="28.15" customHeight="1" x14ac:dyDescent="0.3">
      <c r="A403" s="39" t="s">
        <v>1197</v>
      </c>
      <c r="B403" s="40" t="s">
        <v>1198</v>
      </c>
      <c r="C403" s="40" t="s">
        <v>97</v>
      </c>
      <c r="D403" s="40" t="s">
        <v>98</v>
      </c>
      <c r="E403" s="40" t="s">
        <v>1199</v>
      </c>
      <c r="F403" s="40" t="s">
        <v>1200</v>
      </c>
      <c r="G403" s="44">
        <v>1200000</v>
      </c>
      <c r="H403" s="44">
        <v>1200000</v>
      </c>
      <c r="I403" s="44">
        <v>0</v>
      </c>
      <c r="J403" s="36" t="s">
        <v>88</v>
      </c>
      <c r="K403" s="36" t="s">
        <v>51</v>
      </c>
      <c r="L403" s="36" t="s">
        <v>51</v>
      </c>
      <c r="M403" s="36" t="s">
        <v>146</v>
      </c>
      <c r="N403" s="36" t="s">
        <v>146</v>
      </c>
      <c r="O403" s="36" t="s">
        <v>997</v>
      </c>
      <c r="P403" s="37"/>
      <c r="Q403" s="37"/>
      <c r="R403" s="37"/>
      <c r="AMK403" s="38"/>
    </row>
    <row r="404" spans="1:18 1025:1025" s="30" customFormat="1" ht="28.15" customHeight="1" x14ac:dyDescent="0.3">
      <c r="A404" s="39" t="s">
        <v>1201</v>
      </c>
      <c r="B404" s="40" t="s">
        <v>784</v>
      </c>
      <c r="C404" s="40" t="s">
        <v>97</v>
      </c>
      <c r="D404" s="40" t="s">
        <v>98</v>
      </c>
      <c r="E404" s="40" t="s">
        <v>1202</v>
      </c>
      <c r="F404" s="40" t="s">
        <v>1203</v>
      </c>
      <c r="G404" s="44">
        <v>500000</v>
      </c>
      <c r="H404" s="44">
        <v>500000</v>
      </c>
      <c r="I404" s="44">
        <v>0</v>
      </c>
      <c r="J404" s="36" t="s">
        <v>88</v>
      </c>
      <c r="K404" s="36" t="s">
        <v>51</v>
      </c>
      <c r="L404" s="36" t="s">
        <v>59</v>
      </c>
      <c r="M404" s="36" t="s">
        <v>159</v>
      </c>
      <c r="N404" s="36" t="s">
        <v>574</v>
      </c>
      <c r="O404" s="36" t="s">
        <v>1010</v>
      </c>
      <c r="P404" s="37"/>
      <c r="Q404" s="37"/>
      <c r="R404" s="37"/>
      <c r="AMK404" s="38"/>
    </row>
    <row r="405" spans="1:18 1025:1025" s="30" customFormat="1" ht="28.15" customHeight="1" x14ac:dyDescent="0.3">
      <c r="A405" s="39" t="s">
        <v>1327</v>
      </c>
      <c r="B405" s="40" t="s">
        <v>576</v>
      </c>
      <c r="C405" s="40" t="s">
        <v>97</v>
      </c>
      <c r="D405" s="40" t="s">
        <v>98</v>
      </c>
      <c r="E405" s="40" t="s">
        <v>1328</v>
      </c>
      <c r="F405" s="40" t="s">
        <v>1329</v>
      </c>
      <c r="G405" s="44">
        <v>24081433.16</v>
      </c>
      <c r="H405" s="44">
        <v>24081433.16</v>
      </c>
      <c r="I405" s="44">
        <v>0</v>
      </c>
      <c r="J405" s="36" t="s">
        <v>87</v>
      </c>
      <c r="K405" s="36" t="s">
        <v>87</v>
      </c>
      <c r="L405" s="36" t="s">
        <v>87</v>
      </c>
      <c r="M405" s="36" t="s">
        <v>60</v>
      </c>
      <c r="N405" s="36" t="s">
        <v>60</v>
      </c>
      <c r="O405" s="36" t="s">
        <v>1326</v>
      </c>
      <c r="P405" s="37"/>
      <c r="Q405" s="37"/>
      <c r="R405" s="37"/>
      <c r="AMK405" s="38"/>
    </row>
    <row r="406" spans="1:18 1025:1025" s="30" customFormat="1" ht="28.15" customHeight="1" x14ac:dyDescent="0.3">
      <c r="A406" s="39" t="s">
        <v>1330</v>
      </c>
      <c r="B406" s="40" t="s">
        <v>576</v>
      </c>
      <c r="C406" s="40" t="s">
        <v>97</v>
      </c>
      <c r="D406" s="40" t="s">
        <v>98</v>
      </c>
      <c r="E406" s="40" t="s">
        <v>1331</v>
      </c>
      <c r="F406" s="40" t="s">
        <v>1332</v>
      </c>
      <c r="G406" s="44">
        <v>32300000</v>
      </c>
      <c r="H406" s="44">
        <v>32300000</v>
      </c>
      <c r="I406" s="44">
        <v>0</v>
      </c>
      <c r="J406" s="36" t="s">
        <v>87</v>
      </c>
      <c r="K406" s="36" t="s">
        <v>87</v>
      </c>
      <c r="L406" s="36" t="s">
        <v>87</v>
      </c>
      <c r="M406" s="36" t="s">
        <v>60</v>
      </c>
      <c r="N406" s="36" t="s">
        <v>60</v>
      </c>
      <c r="O406" s="36" t="s">
        <v>1326</v>
      </c>
      <c r="P406" s="37"/>
      <c r="Q406" s="37"/>
      <c r="R406" s="37"/>
      <c r="AMK406" s="38"/>
    </row>
    <row r="407" spans="1:18 1025:1025" s="30" customFormat="1" ht="28.15" customHeight="1" x14ac:dyDescent="0.3">
      <c r="A407" s="39" t="s">
        <v>1333</v>
      </c>
      <c r="B407" s="40" t="s">
        <v>576</v>
      </c>
      <c r="C407" s="40" t="s">
        <v>97</v>
      </c>
      <c r="D407" s="40" t="s">
        <v>98</v>
      </c>
      <c r="E407" s="40" t="s">
        <v>1334</v>
      </c>
      <c r="F407" s="40" t="s">
        <v>1335</v>
      </c>
      <c r="G407" s="44">
        <v>24906607.649999999</v>
      </c>
      <c r="H407" s="44">
        <v>24906607.649999999</v>
      </c>
      <c r="I407" s="44">
        <v>0</v>
      </c>
      <c r="J407" s="36" t="s">
        <v>87</v>
      </c>
      <c r="K407" s="36" t="s">
        <v>87</v>
      </c>
      <c r="L407" s="36" t="s">
        <v>87</v>
      </c>
      <c r="M407" s="36" t="s">
        <v>60</v>
      </c>
      <c r="N407" s="36" t="s">
        <v>60</v>
      </c>
      <c r="O407" s="36" t="s">
        <v>1336</v>
      </c>
      <c r="P407" s="37"/>
      <c r="Q407" s="37"/>
      <c r="R407" s="37"/>
      <c r="AMK407" s="38"/>
    </row>
    <row r="408" spans="1:18 1025:1025" s="30" customFormat="1" ht="28.15" customHeight="1" x14ac:dyDescent="0.3">
      <c r="A408" s="39" t="s">
        <v>1337</v>
      </c>
      <c r="B408" s="40" t="s">
        <v>576</v>
      </c>
      <c r="C408" s="40" t="s">
        <v>97</v>
      </c>
      <c r="D408" s="40" t="s">
        <v>98</v>
      </c>
      <c r="E408" s="40" t="s">
        <v>1338</v>
      </c>
      <c r="F408" s="40" t="s">
        <v>1339</v>
      </c>
      <c r="G408" s="44">
        <v>19200000</v>
      </c>
      <c r="H408" s="44">
        <v>19200000</v>
      </c>
      <c r="I408" s="44">
        <v>0</v>
      </c>
      <c r="J408" s="36" t="s">
        <v>87</v>
      </c>
      <c r="K408" s="36" t="s">
        <v>87</v>
      </c>
      <c r="L408" s="36" t="s">
        <v>87</v>
      </c>
      <c r="M408" s="36" t="s">
        <v>60</v>
      </c>
      <c r="N408" s="36" t="s">
        <v>60</v>
      </c>
      <c r="O408" s="36" t="s">
        <v>1336</v>
      </c>
      <c r="P408" s="37"/>
      <c r="Q408" s="37"/>
      <c r="R408" s="37"/>
      <c r="AMK408" s="38"/>
    </row>
    <row r="409" spans="1:18 1025:1025" s="30" customFormat="1" ht="28.15" customHeight="1" x14ac:dyDescent="0.3">
      <c r="A409" s="39" t="s">
        <v>1340</v>
      </c>
      <c r="B409" s="40" t="s">
        <v>576</v>
      </c>
      <c r="C409" s="40" t="s">
        <v>97</v>
      </c>
      <c r="D409" s="40" t="s">
        <v>98</v>
      </c>
      <c r="E409" s="40" t="s">
        <v>1341</v>
      </c>
      <c r="F409" s="40" t="s">
        <v>1342</v>
      </c>
      <c r="G409" s="44">
        <v>13090000</v>
      </c>
      <c r="H409" s="44">
        <v>13090000</v>
      </c>
      <c r="I409" s="44">
        <v>0</v>
      </c>
      <c r="J409" s="36" t="s">
        <v>87</v>
      </c>
      <c r="K409" s="36" t="s">
        <v>87</v>
      </c>
      <c r="L409" s="36" t="s">
        <v>87</v>
      </c>
      <c r="M409" s="36" t="s">
        <v>60</v>
      </c>
      <c r="N409" s="36" t="s">
        <v>60</v>
      </c>
      <c r="O409" s="36" t="s">
        <v>1336</v>
      </c>
      <c r="P409" s="37"/>
      <c r="Q409" s="37"/>
      <c r="R409" s="37"/>
      <c r="AMK409" s="38"/>
    </row>
    <row r="410" spans="1:18 1025:1025" s="30" customFormat="1" ht="28.15" customHeight="1" x14ac:dyDescent="0.3">
      <c r="A410" s="39" t="s">
        <v>1343</v>
      </c>
      <c r="B410" s="40" t="s">
        <v>576</v>
      </c>
      <c r="C410" s="40" t="s">
        <v>97</v>
      </c>
      <c r="D410" s="40" t="s">
        <v>98</v>
      </c>
      <c r="E410" s="40" t="s">
        <v>1344</v>
      </c>
      <c r="F410" s="40" t="s">
        <v>1345</v>
      </c>
      <c r="G410" s="44">
        <v>17124750</v>
      </c>
      <c r="H410" s="44">
        <v>17124750</v>
      </c>
      <c r="I410" s="44">
        <v>0</v>
      </c>
      <c r="J410" s="36" t="s">
        <v>87</v>
      </c>
      <c r="K410" s="36" t="s">
        <v>87</v>
      </c>
      <c r="L410" s="36" t="s">
        <v>87</v>
      </c>
      <c r="M410" s="36" t="s">
        <v>60</v>
      </c>
      <c r="N410" s="36" t="s">
        <v>60</v>
      </c>
      <c r="O410" s="36" t="s">
        <v>1336</v>
      </c>
      <c r="P410" s="37"/>
      <c r="Q410" s="37"/>
      <c r="R410" s="37"/>
      <c r="AMK410" s="38"/>
    </row>
    <row r="411" spans="1:18 1025:1025" s="30" customFormat="1" ht="28.15" customHeight="1" x14ac:dyDescent="0.3">
      <c r="A411" s="39" t="s">
        <v>1346</v>
      </c>
      <c r="B411" s="40" t="s">
        <v>576</v>
      </c>
      <c r="C411" s="40" t="s">
        <v>97</v>
      </c>
      <c r="D411" s="40" t="s">
        <v>98</v>
      </c>
      <c r="E411" s="40" t="s">
        <v>1347</v>
      </c>
      <c r="F411" s="40" t="s">
        <v>1348</v>
      </c>
      <c r="G411" s="44">
        <v>37191507.060000002</v>
      </c>
      <c r="H411" s="44">
        <v>37191507.060000002</v>
      </c>
      <c r="I411" s="44">
        <v>0</v>
      </c>
      <c r="J411" s="36" t="s">
        <v>87</v>
      </c>
      <c r="K411" s="36" t="s">
        <v>87</v>
      </c>
      <c r="L411" s="36" t="s">
        <v>87</v>
      </c>
      <c r="M411" s="36" t="s">
        <v>60</v>
      </c>
      <c r="N411" s="36" t="s">
        <v>60</v>
      </c>
      <c r="O411" s="36" t="s">
        <v>1336</v>
      </c>
      <c r="P411" s="37"/>
      <c r="Q411" s="37"/>
      <c r="R411" s="37"/>
      <c r="AMK411" s="38"/>
    </row>
    <row r="412" spans="1:18 1025:1025" s="30" customFormat="1" ht="28.15" customHeight="1" x14ac:dyDescent="0.3">
      <c r="A412" s="39" t="s">
        <v>1349</v>
      </c>
      <c r="B412" s="40" t="s">
        <v>96</v>
      </c>
      <c r="C412" s="40" t="s">
        <v>97</v>
      </c>
      <c r="D412" s="40" t="s">
        <v>98</v>
      </c>
      <c r="E412" s="40" t="s">
        <v>1350</v>
      </c>
      <c r="F412" s="40" t="s">
        <v>1351</v>
      </c>
      <c r="G412" s="44">
        <v>12900000</v>
      </c>
      <c r="H412" s="44">
        <v>12900000</v>
      </c>
      <c r="I412" s="44">
        <v>0</v>
      </c>
      <c r="J412" s="36" t="s">
        <v>87</v>
      </c>
      <c r="K412" s="36" t="s">
        <v>87</v>
      </c>
      <c r="L412" s="36" t="s">
        <v>87</v>
      </c>
      <c r="M412" s="36" t="s">
        <v>60</v>
      </c>
      <c r="N412" s="36" t="s">
        <v>60</v>
      </c>
      <c r="O412" s="36" t="s">
        <v>1336</v>
      </c>
      <c r="P412" s="37"/>
      <c r="Q412" s="37"/>
      <c r="R412" s="37"/>
      <c r="AMK412" s="38"/>
    </row>
    <row r="413" spans="1:18 1025:1025" s="30" customFormat="1" ht="28.15" customHeight="1" x14ac:dyDescent="0.3">
      <c r="A413" s="39" t="s">
        <v>1352</v>
      </c>
      <c r="B413" s="40" t="s">
        <v>1353</v>
      </c>
      <c r="C413" s="40" t="s">
        <v>97</v>
      </c>
      <c r="D413" s="40" t="s">
        <v>98</v>
      </c>
      <c r="E413" s="81" t="s">
        <v>1354</v>
      </c>
      <c r="F413" s="81" t="s">
        <v>1355</v>
      </c>
      <c r="G413" s="44">
        <v>2130000</v>
      </c>
      <c r="H413" s="44">
        <v>2130000</v>
      </c>
      <c r="I413" s="44">
        <v>0</v>
      </c>
      <c r="J413" s="36" t="s">
        <v>87</v>
      </c>
      <c r="K413" s="36" t="s">
        <v>88</v>
      </c>
      <c r="L413" s="36" t="s">
        <v>88</v>
      </c>
      <c r="M413" s="36" t="s">
        <v>146</v>
      </c>
      <c r="N413" s="36" t="s">
        <v>146</v>
      </c>
      <c r="O413" s="36" t="s">
        <v>1336</v>
      </c>
      <c r="P413" s="37"/>
      <c r="Q413" s="37"/>
      <c r="R413" s="37"/>
      <c r="AMK413" s="38"/>
    </row>
    <row r="414" spans="1:18 1025:1025" s="30" customFormat="1" ht="28.15" customHeight="1" x14ac:dyDescent="0.3">
      <c r="A414" s="39" t="s">
        <v>1356</v>
      </c>
      <c r="B414" s="40" t="s">
        <v>1357</v>
      </c>
      <c r="C414" s="40" t="s">
        <v>97</v>
      </c>
      <c r="D414" s="40" t="s">
        <v>655</v>
      </c>
      <c r="E414" s="40" t="s">
        <v>1358</v>
      </c>
      <c r="F414" s="40" t="s">
        <v>1359</v>
      </c>
      <c r="G414" s="44">
        <v>2999924.84</v>
      </c>
      <c r="H414" s="44">
        <v>2999924.84</v>
      </c>
      <c r="I414" s="44">
        <v>0</v>
      </c>
      <c r="J414" s="36" t="s">
        <v>86</v>
      </c>
      <c r="K414" s="36" t="s">
        <v>87</v>
      </c>
      <c r="L414" s="36" t="s">
        <v>88</v>
      </c>
      <c r="M414" s="36" t="s">
        <v>146</v>
      </c>
      <c r="N414" s="36" t="s">
        <v>146</v>
      </c>
      <c r="O414" s="36" t="s">
        <v>1336</v>
      </c>
      <c r="P414" s="37"/>
      <c r="Q414" s="37"/>
      <c r="R414" s="37"/>
      <c r="AMK414" s="38"/>
    </row>
    <row r="415" spans="1:18 1025:1025" s="30" customFormat="1" ht="28.15" customHeight="1" x14ac:dyDescent="0.3">
      <c r="A415" s="39" t="s">
        <v>1360</v>
      </c>
      <c r="B415" s="40" t="s">
        <v>1016</v>
      </c>
      <c r="C415" s="40" t="s">
        <v>97</v>
      </c>
      <c r="D415" s="40" t="s">
        <v>98</v>
      </c>
      <c r="E415" s="40" t="s">
        <v>1361</v>
      </c>
      <c r="F415" s="40" t="s">
        <v>1362</v>
      </c>
      <c r="G415" s="44">
        <v>40025682.969999999</v>
      </c>
      <c r="H415" s="44">
        <v>40025682.969999999</v>
      </c>
      <c r="I415" s="44">
        <v>0</v>
      </c>
      <c r="J415" s="36" t="s">
        <v>87</v>
      </c>
      <c r="K415" s="36" t="s">
        <v>87</v>
      </c>
      <c r="L415" s="36" t="s">
        <v>87</v>
      </c>
      <c r="M415" s="36" t="s">
        <v>146</v>
      </c>
      <c r="N415" s="36" t="s">
        <v>146</v>
      </c>
      <c r="O415" s="36" t="s">
        <v>1326</v>
      </c>
      <c r="P415" s="37"/>
      <c r="Q415" s="37"/>
      <c r="R415" s="37"/>
      <c r="AMK415" s="38"/>
    </row>
    <row r="416" spans="1:18 1025:1025" s="30" customFormat="1" ht="28.15" customHeight="1" x14ac:dyDescent="0.3">
      <c r="A416" s="39" t="s">
        <v>1363</v>
      </c>
      <c r="B416" s="40" t="s">
        <v>213</v>
      </c>
      <c r="C416" s="40" t="s">
        <v>97</v>
      </c>
      <c r="D416" s="40" t="s">
        <v>98</v>
      </c>
      <c r="E416" s="40" t="s">
        <v>1364</v>
      </c>
      <c r="F416" s="40" t="s">
        <v>1365</v>
      </c>
      <c r="G416" s="44">
        <v>4160000</v>
      </c>
      <c r="H416" s="44">
        <v>4160000</v>
      </c>
      <c r="I416" s="44">
        <v>0</v>
      </c>
      <c r="J416" s="36" t="s">
        <v>87</v>
      </c>
      <c r="K416" s="36" t="s">
        <v>87</v>
      </c>
      <c r="L416" s="36" t="s">
        <v>87</v>
      </c>
      <c r="M416" s="36" t="s">
        <v>146</v>
      </c>
      <c r="N416" s="36" t="s">
        <v>146</v>
      </c>
      <c r="O416" s="36" t="s">
        <v>1336</v>
      </c>
      <c r="P416" s="37"/>
      <c r="Q416" s="37"/>
      <c r="R416" s="37"/>
      <c r="AMK416" s="38"/>
    </row>
    <row r="417" spans="1:18 1025:1025" s="30" customFormat="1" ht="28.15" customHeight="1" x14ac:dyDescent="0.3">
      <c r="A417" s="39" t="s">
        <v>1366</v>
      </c>
      <c r="B417" s="40" t="s">
        <v>1095</v>
      </c>
      <c r="C417" s="40" t="s">
        <v>97</v>
      </c>
      <c r="D417" s="40" t="s">
        <v>98</v>
      </c>
      <c r="E417" s="40" t="s">
        <v>1367</v>
      </c>
      <c r="F417" s="40" t="s">
        <v>1368</v>
      </c>
      <c r="G417" s="44">
        <v>25000000</v>
      </c>
      <c r="H417" s="44">
        <v>25000000</v>
      </c>
      <c r="I417" s="44">
        <v>0</v>
      </c>
      <c r="J417" s="36" t="s">
        <v>87</v>
      </c>
      <c r="K417" s="36" t="s">
        <v>88</v>
      </c>
      <c r="L417" s="36" t="s">
        <v>88</v>
      </c>
      <c r="M417" s="36" t="s">
        <v>159</v>
      </c>
      <c r="N417" s="36" t="s">
        <v>159</v>
      </c>
      <c r="O417" s="36" t="s">
        <v>1326</v>
      </c>
      <c r="P417" s="37"/>
      <c r="Q417" s="37"/>
      <c r="R417" s="37"/>
      <c r="AMK417" s="38"/>
    </row>
    <row r="418" spans="1:18 1025:1025" s="30" customFormat="1" ht="28.15" customHeight="1" x14ac:dyDescent="0.3">
      <c r="A418" s="39" t="s">
        <v>1369</v>
      </c>
      <c r="B418" s="40" t="s">
        <v>380</v>
      </c>
      <c r="C418" s="40" t="s">
        <v>97</v>
      </c>
      <c r="D418" s="40" t="s">
        <v>381</v>
      </c>
      <c r="E418" s="40" t="s">
        <v>1370</v>
      </c>
      <c r="F418" s="40" t="s">
        <v>1371</v>
      </c>
      <c r="G418" s="44">
        <v>5136958</v>
      </c>
      <c r="H418" s="44">
        <v>5136958</v>
      </c>
      <c r="I418" s="44">
        <v>0</v>
      </c>
      <c r="J418" s="36" t="s">
        <v>86</v>
      </c>
      <c r="K418" s="36" t="s">
        <v>87</v>
      </c>
      <c r="L418" s="36" t="s">
        <v>87</v>
      </c>
      <c r="M418" s="36" t="s">
        <v>146</v>
      </c>
      <c r="N418" s="36" t="s">
        <v>146</v>
      </c>
      <c r="O418" s="36" t="s">
        <v>1336</v>
      </c>
      <c r="P418" s="37"/>
      <c r="Q418" s="37"/>
      <c r="R418" s="37"/>
      <c r="AMK418" s="38"/>
    </row>
    <row r="419" spans="1:18 1025:1025" s="30" customFormat="1" ht="28.15" customHeight="1" x14ac:dyDescent="0.3">
      <c r="A419" s="39" t="s">
        <v>1372</v>
      </c>
      <c r="B419" s="40" t="s">
        <v>1373</v>
      </c>
      <c r="C419" s="40" t="s">
        <v>97</v>
      </c>
      <c r="D419" s="40" t="s">
        <v>381</v>
      </c>
      <c r="E419" s="40" t="s">
        <v>1374</v>
      </c>
      <c r="F419" s="40" t="s">
        <v>1375</v>
      </c>
      <c r="G419" s="44">
        <v>9040000</v>
      </c>
      <c r="H419" s="44">
        <v>6328000</v>
      </c>
      <c r="I419" s="44">
        <v>2712000</v>
      </c>
      <c r="J419" s="36" t="s">
        <v>86</v>
      </c>
      <c r="K419" s="36" t="s">
        <v>87</v>
      </c>
      <c r="L419" s="36" t="s">
        <v>87</v>
      </c>
      <c r="M419" s="36" t="s">
        <v>146</v>
      </c>
      <c r="N419" s="36" t="s">
        <v>146</v>
      </c>
      <c r="O419" s="36" t="s">
        <v>1326</v>
      </c>
      <c r="P419" s="37"/>
      <c r="Q419" s="37"/>
      <c r="R419" s="37"/>
      <c r="AMK419" s="38"/>
    </row>
    <row r="420" spans="1:18 1025:1025" s="30" customFormat="1" ht="28.15" customHeight="1" x14ac:dyDescent="0.3">
      <c r="A420" s="39" t="s">
        <v>1376</v>
      </c>
      <c r="B420" s="40" t="s">
        <v>1377</v>
      </c>
      <c r="C420" s="40" t="s">
        <v>97</v>
      </c>
      <c r="D420" s="40" t="s">
        <v>381</v>
      </c>
      <c r="E420" s="40" t="s">
        <v>1378</v>
      </c>
      <c r="F420" s="40" t="s">
        <v>1379</v>
      </c>
      <c r="G420" s="44">
        <v>4931367.09</v>
      </c>
      <c r="H420" s="44">
        <v>2800000</v>
      </c>
      <c r="I420" s="44">
        <v>2131367.09</v>
      </c>
      <c r="J420" s="36" t="s">
        <v>86</v>
      </c>
      <c r="K420" s="36" t="s">
        <v>87</v>
      </c>
      <c r="L420" s="36" t="s">
        <v>87</v>
      </c>
      <c r="M420" s="36" t="s">
        <v>60</v>
      </c>
      <c r="N420" s="36" t="s">
        <v>60</v>
      </c>
      <c r="O420" s="36" t="s">
        <v>1326</v>
      </c>
      <c r="P420" s="37"/>
      <c r="Q420" s="37"/>
      <c r="R420" s="37"/>
      <c r="AMK420" s="38"/>
    </row>
    <row r="421" spans="1:18 1025:1025" s="30" customFormat="1" ht="28.15" customHeight="1" x14ac:dyDescent="0.3">
      <c r="A421" s="39" t="s">
        <v>1380</v>
      </c>
      <c r="B421" s="40" t="s">
        <v>1381</v>
      </c>
      <c r="C421" s="40" t="s">
        <v>97</v>
      </c>
      <c r="D421" s="40" t="s">
        <v>381</v>
      </c>
      <c r="E421" s="40" t="s">
        <v>1382</v>
      </c>
      <c r="F421" s="40" t="s">
        <v>1383</v>
      </c>
      <c r="G421" s="44">
        <v>2200000</v>
      </c>
      <c r="H421" s="44">
        <v>2200000</v>
      </c>
      <c r="I421" s="44">
        <v>0</v>
      </c>
      <c r="J421" s="36" t="s">
        <v>87</v>
      </c>
      <c r="K421" s="36" t="s">
        <v>88</v>
      </c>
      <c r="L421" s="36" t="s">
        <v>88</v>
      </c>
      <c r="M421" s="36" t="s">
        <v>146</v>
      </c>
      <c r="N421" s="36" t="s">
        <v>146</v>
      </c>
      <c r="O421" s="36" t="s">
        <v>1336</v>
      </c>
      <c r="P421" s="37"/>
      <c r="Q421" s="37"/>
      <c r="R421" s="37"/>
      <c r="AMK421" s="38"/>
    </row>
    <row r="422" spans="1:18 1025:1025" s="30" customFormat="1" ht="28.15" customHeight="1" x14ac:dyDescent="0.3">
      <c r="A422" s="39" t="s">
        <v>1390</v>
      </c>
      <c r="B422" s="40" t="s">
        <v>1381</v>
      </c>
      <c r="C422" s="40" t="s">
        <v>97</v>
      </c>
      <c r="D422" s="40" t="s">
        <v>381</v>
      </c>
      <c r="E422" s="40" t="s">
        <v>1391</v>
      </c>
      <c r="F422" s="40" t="s">
        <v>1392</v>
      </c>
      <c r="G422" s="44">
        <v>3000000</v>
      </c>
      <c r="H422" s="44">
        <v>3000000</v>
      </c>
      <c r="I422" s="44">
        <v>0</v>
      </c>
      <c r="J422" s="36" t="s">
        <v>87</v>
      </c>
      <c r="K422" s="36" t="s">
        <v>88</v>
      </c>
      <c r="L422" s="36" t="s">
        <v>88</v>
      </c>
      <c r="M422" s="36" t="s">
        <v>146</v>
      </c>
      <c r="N422" s="36" t="s">
        <v>146</v>
      </c>
      <c r="O422" s="36" t="s">
        <v>1336</v>
      </c>
      <c r="P422" s="37"/>
      <c r="Q422" s="37"/>
      <c r="R422" s="37"/>
      <c r="AMK422" s="38"/>
    </row>
    <row r="423" spans="1:18 1025:1025" s="30" customFormat="1" ht="28.15" customHeight="1" x14ac:dyDescent="0.3">
      <c r="A423" s="39" t="s">
        <v>1399</v>
      </c>
      <c r="B423" s="40" t="s">
        <v>1095</v>
      </c>
      <c r="C423" s="40" t="s">
        <v>97</v>
      </c>
      <c r="D423" s="40" t="s">
        <v>98</v>
      </c>
      <c r="E423" s="40" t="s">
        <v>1400</v>
      </c>
      <c r="F423" s="40" t="s">
        <v>1401</v>
      </c>
      <c r="G423" s="44">
        <v>4700000</v>
      </c>
      <c r="H423" s="44">
        <v>4700000</v>
      </c>
      <c r="I423" s="44">
        <v>0</v>
      </c>
      <c r="J423" s="36" t="s">
        <v>86</v>
      </c>
      <c r="K423" s="36" t="s">
        <v>87</v>
      </c>
      <c r="L423" s="36" t="s">
        <v>87</v>
      </c>
      <c r="M423" s="36" t="s">
        <v>146</v>
      </c>
      <c r="N423" s="36" t="s">
        <v>146</v>
      </c>
      <c r="O423" s="36" t="s">
        <v>1336</v>
      </c>
      <c r="P423" s="37"/>
      <c r="Q423" s="37"/>
      <c r="R423" s="37"/>
      <c r="AMK423" s="38"/>
    </row>
    <row r="424" spans="1:18 1025:1025" s="30" customFormat="1" ht="28.15" customHeight="1" x14ac:dyDescent="0.3">
      <c r="A424" s="39" t="s">
        <v>1402</v>
      </c>
      <c r="B424" s="40" t="s">
        <v>179</v>
      </c>
      <c r="C424" s="40" t="s">
        <v>97</v>
      </c>
      <c r="D424" s="40" t="s">
        <v>98</v>
      </c>
      <c r="E424" s="40" t="s">
        <v>1403</v>
      </c>
      <c r="F424" s="40" t="s">
        <v>1404</v>
      </c>
      <c r="G424" s="44">
        <v>3700000</v>
      </c>
      <c r="H424" s="44">
        <v>3700000</v>
      </c>
      <c r="I424" s="44">
        <v>0</v>
      </c>
      <c r="J424" s="36" t="s">
        <v>87</v>
      </c>
      <c r="K424" s="36" t="s">
        <v>88</v>
      </c>
      <c r="L424" s="36" t="s">
        <v>88</v>
      </c>
      <c r="M424" s="36" t="s">
        <v>146</v>
      </c>
      <c r="N424" s="36" t="s">
        <v>146</v>
      </c>
      <c r="O424" s="36" t="s">
        <v>1336</v>
      </c>
      <c r="P424" s="37"/>
      <c r="Q424" s="37"/>
      <c r="R424" s="37"/>
      <c r="AMK424" s="38"/>
    </row>
    <row r="425" spans="1:18 1025:1025" s="30" customFormat="1" ht="28.15" customHeight="1" x14ac:dyDescent="0.3">
      <c r="A425" s="39" t="s">
        <v>1405</v>
      </c>
      <c r="B425" s="40" t="s">
        <v>1095</v>
      </c>
      <c r="C425" s="40" t="s">
        <v>97</v>
      </c>
      <c r="D425" s="40" t="s">
        <v>360</v>
      </c>
      <c r="E425" s="40" t="s">
        <v>1406</v>
      </c>
      <c r="F425" s="40" t="s">
        <v>1407</v>
      </c>
      <c r="G425" s="44">
        <v>34000000</v>
      </c>
      <c r="H425" s="44">
        <v>34000000</v>
      </c>
      <c r="I425" s="44">
        <v>0</v>
      </c>
      <c r="J425" s="36" t="s">
        <v>86</v>
      </c>
      <c r="K425" s="36" t="s">
        <v>87</v>
      </c>
      <c r="L425" s="36" t="s">
        <v>87</v>
      </c>
      <c r="M425" s="36" t="s">
        <v>159</v>
      </c>
      <c r="N425" s="36" t="s">
        <v>159</v>
      </c>
      <c r="O425" s="36" t="s">
        <v>1326</v>
      </c>
      <c r="P425" s="37"/>
      <c r="Q425" s="37"/>
      <c r="R425" s="37"/>
      <c r="AMK425" s="38"/>
    </row>
    <row r="426" spans="1:18 1025:1025" s="30" customFormat="1" ht="28.15" customHeight="1" x14ac:dyDescent="0.3">
      <c r="A426" s="39" t="s">
        <v>1416</v>
      </c>
      <c r="B426" s="40" t="s">
        <v>1080</v>
      </c>
      <c r="C426" s="40" t="s">
        <v>97</v>
      </c>
      <c r="D426" s="40" t="s">
        <v>98</v>
      </c>
      <c r="E426" s="40" t="s">
        <v>1417</v>
      </c>
      <c r="F426" s="40" t="s">
        <v>1418</v>
      </c>
      <c r="G426" s="44">
        <v>3504756.87</v>
      </c>
      <c r="H426" s="44">
        <v>3504756.87</v>
      </c>
      <c r="I426" s="44">
        <v>0</v>
      </c>
      <c r="J426" s="36" t="s">
        <v>87</v>
      </c>
      <c r="K426" s="36" t="s">
        <v>88</v>
      </c>
      <c r="L426" s="36" t="s">
        <v>88</v>
      </c>
      <c r="M426" s="36" t="s">
        <v>159</v>
      </c>
      <c r="N426" s="36" t="s">
        <v>159</v>
      </c>
      <c r="O426" s="36" t="s">
        <v>1336</v>
      </c>
      <c r="P426" s="37"/>
      <c r="Q426" s="37"/>
      <c r="R426" s="37"/>
      <c r="AMK426" s="38"/>
    </row>
    <row r="427" spans="1:18 1025:1025" s="30" customFormat="1" ht="28.15" customHeight="1" x14ac:dyDescent="0.3">
      <c r="A427" s="39" t="s">
        <v>1419</v>
      </c>
      <c r="B427" s="40" t="s">
        <v>1420</v>
      </c>
      <c r="C427" s="40" t="s">
        <v>97</v>
      </c>
      <c r="D427" s="40" t="s">
        <v>98</v>
      </c>
      <c r="E427" s="40" t="s">
        <v>1421</v>
      </c>
      <c r="F427" s="40" t="s">
        <v>1422</v>
      </c>
      <c r="G427" s="44">
        <v>4000000</v>
      </c>
      <c r="H427" s="44">
        <v>4000000</v>
      </c>
      <c r="I427" s="44">
        <v>0</v>
      </c>
      <c r="J427" s="36" t="s">
        <v>86</v>
      </c>
      <c r="K427" s="36" t="s">
        <v>87</v>
      </c>
      <c r="L427" s="36" t="s">
        <v>87</v>
      </c>
      <c r="M427" s="36" t="s">
        <v>146</v>
      </c>
      <c r="N427" s="36" t="s">
        <v>146</v>
      </c>
      <c r="O427" s="36" t="s">
        <v>1326</v>
      </c>
      <c r="P427" s="37"/>
      <c r="Q427" s="37"/>
      <c r="R427" s="37"/>
      <c r="AMK427" s="38"/>
    </row>
    <row r="428" spans="1:18 1025:1025" s="30" customFormat="1" ht="28.15" customHeight="1" x14ac:dyDescent="0.3">
      <c r="A428" s="39" t="s">
        <v>1423</v>
      </c>
      <c r="B428" s="40" t="s">
        <v>1137</v>
      </c>
      <c r="C428" s="40" t="s">
        <v>97</v>
      </c>
      <c r="D428" s="40" t="s">
        <v>98</v>
      </c>
      <c r="E428" s="40" t="s">
        <v>1424</v>
      </c>
      <c r="F428" s="40" t="s">
        <v>1425</v>
      </c>
      <c r="G428" s="44">
        <v>5356994.49</v>
      </c>
      <c r="H428" s="44">
        <v>4366994.49</v>
      </c>
      <c r="I428" s="44">
        <v>990000</v>
      </c>
      <c r="J428" s="36" t="s">
        <v>87</v>
      </c>
      <c r="K428" s="36" t="s">
        <v>88</v>
      </c>
      <c r="L428" s="36" t="s">
        <v>88</v>
      </c>
      <c r="M428" s="36" t="s">
        <v>159</v>
      </c>
      <c r="N428" s="36" t="s">
        <v>159</v>
      </c>
      <c r="O428" s="36" t="s">
        <v>1326</v>
      </c>
      <c r="P428" s="37"/>
      <c r="Q428" s="37"/>
      <c r="R428" s="37"/>
      <c r="AMK428" s="38"/>
    </row>
    <row r="429" spans="1:18 1025:1025" s="30" customFormat="1" ht="28.15" customHeight="1" x14ac:dyDescent="0.3">
      <c r="A429" s="39" t="s">
        <v>1426</v>
      </c>
      <c r="B429" s="40" t="s">
        <v>1427</v>
      </c>
      <c r="C429" s="40" t="s">
        <v>97</v>
      </c>
      <c r="D429" s="40" t="s">
        <v>98</v>
      </c>
      <c r="E429" s="40" t="s">
        <v>1428</v>
      </c>
      <c r="F429" s="40" t="s">
        <v>1429</v>
      </c>
      <c r="G429" s="44">
        <v>600000</v>
      </c>
      <c r="H429" s="44">
        <v>600000</v>
      </c>
      <c r="I429" s="44">
        <v>0</v>
      </c>
      <c r="J429" s="36" t="s">
        <v>87</v>
      </c>
      <c r="K429" s="36" t="s">
        <v>88</v>
      </c>
      <c r="L429" s="36" t="s">
        <v>88</v>
      </c>
      <c r="M429" s="36" t="s">
        <v>146</v>
      </c>
      <c r="N429" s="36" t="s">
        <v>146</v>
      </c>
      <c r="O429" s="36" t="s">
        <v>1336</v>
      </c>
      <c r="P429" s="37"/>
      <c r="Q429" s="37"/>
      <c r="R429" s="37"/>
      <c r="AMK429" s="38"/>
    </row>
    <row r="430" spans="1:18 1025:1025" s="30" customFormat="1" ht="28.15" customHeight="1" x14ac:dyDescent="0.3">
      <c r="A430" s="39" t="s">
        <v>1430</v>
      </c>
      <c r="B430" s="40" t="s">
        <v>1198</v>
      </c>
      <c r="C430" s="40" t="s">
        <v>97</v>
      </c>
      <c r="D430" s="40" t="s">
        <v>98</v>
      </c>
      <c r="E430" s="40" t="s">
        <v>1431</v>
      </c>
      <c r="F430" s="40" t="s">
        <v>1432</v>
      </c>
      <c r="G430" s="44">
        <v>2500000</v>
      </c>
      <c r="H430" s="44">
        <v>2500000</v>
      </c>
      <c r="I430" s="44">
        <v>0</v>
      </c>
      <c r="J430" s="36" t="s">
        <v>87</v>
      </c>
      <c r="K430" s="36" t="s">
        <v>88</v>
      </c>
      <c r="L430" s="36" t="s">
        <v>88</v>
      </c>
      <c r="M430" s="36" t="s">
        <v>159</v>
      </c>
      <c r="N430" s="36" t="s">
        <v>574</v>
      </c>
      <c r="O430" s="36" t="s">
        <v>1336</v>
      </c>
      <c r="P430" s="37"/>
      <c r="Q430" s="37"/>
      <c r="R430" s="37"/>
      <c r="AMK430" s="38"/>
    </row>
    <row r="431" spans="1:18 1025:1025" s="30" customFormat="1" ht="28.15" customHeight="1" x14ac:dyDescent="0.3">
      <c r="A431" s="39" t="s">
        <v>1433</v>
      </c>
      <c r="B431" s="40" t="s">
        <v>1434</v>
      </c>
      <c r="C431" s="40" t="s">
        <v>97</v>
      </c>
      <c r="D431" s="40" t="s">
        <v>222</v>
      </c>
      <c r="E431" s="82" t="s">
        <v>2069</v>
      </c>
      <c r="F431" s="85" t="s">
        <v>1435</v>
      </c>
      <c r="G431" s="44">
        <v>12000000</v>
      </c>
      <c r="H431" s="44">
        <v>11500000</v>
      </c>
      <c r="I431" s="44">
        <v>500000</v>
      </c>
      <c r="J431" s="36" t="s">
        <v>86</v>
      </c>
      <c r="K431" s="36" t="s">
        <v>87</v>
      </c>
      <c r="L431" s="36" t="s">
        <v>88</v>
      </c>
      <c r="M431" s="36" t="s">
        <v>159</v>
      </c>
      <c r="N431" s="36" t="s">
        <v>159</v>
      </c>
      <c r="O431" s="36" t="s">
        <v>1326</v>
      </c>
      <c r="P431" s="37"/>
      <c r="Q431" s="37"/>
      <c r="R431" s="37"/>
      <c r="AMK431" s="38"/>
    </row>
    <row r="432" spans="1:18 1025:1025" s="30" customFormat="1" ht="28.15" customHeight="1" x14ac:dyDescent="0.3">
      <c r="A432" s="39" t="s">
        <v>1436</v>
      </c>
      <c r="B432" s="40" t="s">
        <v>197</v>
      </c>
      <c r="C432" s="40" t="s">
        <v>97</v>
      </c>
      <c r="D432" s="40" t="s">
        <v>98</v>
      </c>
      <c r="E432" s="40" t="s">
        <v>1437</v>
      </c>
      <c r="F432" s="40" t="s">
        <v>1438</v>
      </c>
      <c r="G432" s="44">
        <v>4000000</v>
      </c>
      <c r="H432" s="44">
        <v>4000000</v>
      </c>
      <c r="I432" s="44">
        <v>0</v>
      </c>
      <c r="J432" s="36" t="s">
        <v>87</v>
      </c>
      <c r="K432" s="36" t="s">
        <v>87</v>
      </c>
      <c r="L432" s="36" t="s">
        <v>88</v>
      </c>
      <c r="M432" s="36" t="s">
        <v>159</v>
      </c>
      <c r="N432" s="36" t="s">
        <v>159</v>
      </c>
      <c r="O432" s="36" t="s">
        <v>1326</v>
      </c>
      <c r="P432" s="37"/>
      <c r="Q432" s="37"/>
      <c r="R432" s="37"/>
      <c r="AMK432" s="38"/>
    </row>
    <row r="433" spans="1:18 1025:1025" s="30" customFormat="1" ht="28.15" customHeight="1" x14ac:dyDescent="0.3">
      <c r="A433" s="39" t="s">
        <v>1439</v>
      </c>
      <c r="B433" s="40" t="s">
        <v>197</v>
      </c>
      <c r="C433" s="40" t="s">
        <v>97</v>
      </c>
      <c r="D433" s="40" t="s">
        <v>98</v>
      </c>
      <c r="E433" s="40" t="s">
        <v>1440</v>
      </c>
      <c r="F433" s="40" t="s">
        <v>1441</v>
      </c>
      <c r="G433" s="44">
        <v>3600000</v>
      </c>
      <c r="H433" s="44">
        <v>3600000</v>
      </c>
      <c r="I433" s="44">
        <v>0</v>
      </c>
      <c r="J433" s="36" t="s">
        <v>86</v>
      </c>
      <c r="K433" s="36" t="s">
        <v>87</v>
      </c>
      <c r="L433" s="36" t="s">
        <v>87</v>
      </c>
      <c r="M433" s="36" t="s">
        <v>146</v>
      </c>
      <c r="N433" s="36" t="s">
        <v>146</v>
      </c>
      <c r="O433" s="36" t="s">
        <v>1326</v>
      </c>
      <c r="P433" s="37"/>
      <c r="Q433" s="37"/>
      <c r="R433" s="37"/>
      <c r="AMK433" s="38"/>
    </row>
    <row r="434" spans="1:18 1025:1025" s="30" customFormat="1" ht="28.15" customHeight="1" x14ac:dyDescent="0.3">
      <c r="A434" s="39" t="s">
        <v>1442</v>
      </c>
      <c r="B434" s="40" t="s">
        <v>197</v>
      </c>
      <c r="C434" s="40" t="s">
        <v>97</v>
      </c>
      <c r="D434" s="40" t="s">
        <v>98</v>
      </c>
      <c r="E434" s="40" t="s">
        <v>1443</v>
      </c>
      <c r="F434" s="40" t="s">
        <v>1444</v>
      </c>
      <c r="G434" s="44">
        <v>9500000</v>
      </c>
      <c r="H434" s="44">
        <v>9500000</v>
      </c>
      <c r="I434" s="44">
        <v>0</v>
      </c>
      <c r="J434" s="36" t="s">
        <v>86</v>
      </c>
      <c r="K434" s="36" t="s">
        <v>87</v>
      </c>
      <c r="L434" s="36" t="s">
        <v>88</v>
      </c>
      <c r="M434" s="36" t="s">
        <v>146</v>
      </c>
      <c r="N434" s="36" t="s">
        <v>146</v>
      </c>
      <c r="O434" s="36" t="s">
        <v>1326</v>
      </c>
      <c r="P434" s="37"/>
      <c r="Q434" s="37"/>
      <c r="R434" s="37"/>
      <c r="AMK434" s="38"/>
    </row>
    <row r="435" spans="1:18 1025:1025" s="30" customFormat="1" ht="28.15" customHeight="1" x14ac:dyDescent="0.3">
      <c r="A435" s="39" t="s">
        <v>1445</v>
      </c>
      <c r="B435" s="40" t="s">
        <v>1446</v>
      </c>
      <c r="C435" s="40" t="s">
        <v>97</v>
      </c>
      <c r="D435" s="40" t="s">
        <v>98</v>
      </c>
      <c r="E435" s="40" t="s">
        <v>1447</v>
      </c>
      <c r="F435" s="40" t="s">
        <v>1448</v>
      </c>
      <c r="G435" s="44">
        <v>21356000</v>
      </c>
      <c r="H435" s="44">
        <v>21356000</v>
      </c>
      <c r="I435" s="44">
        <v>0</v>
      </c>
      <c r="J435" s="36" t="s">
        <v>86</v>
      </c>
      <c r="K435" s="36" t="s">
        <v>87</v>
      </c>
      <c r="L435" s="36" t="s">
        <v>87</v>
      </c>
      <c r="M435" s="36" t="s">
        <v>146</v>
      </c>
      <c r="N435" s="36" t="s">
        <v>146</v>
      </c>
      <c r="O435" s="36" t="s">
        <v>1326</v>
      </c>
      <c r="P435" s="37"/>
      <c r="Q435" s="37"/>
      <c r="R435" s="37"/>
      <c r="AMK435" s="38"/>
    </row>
    <row r="436" spans="1:18 1025:1025" s="30" customFormat="1" ht="28.15" customHeight="1" x14ac:dyDescent="0.3">
      <c r="A436" s="39" t="s">
        <v>1449</v>
      </c>
      <c r="B436" s="40" t="s">
        <v>1125</v>
      </c>
      <c r="C436" s="40" t="s">
        <v>97</v>
      </c>
      <c r="D436" s="40" t="s">
        <v>98</v>
      </c>
      <c r="E436" s="40" t="s">
        <v>1450</v>
      </c>
      <c r="F436" s="40" t="s">
        <v>1451</v>
      </c>
      <c r="G436" s="44">
        <v>3000000</v>
      </c>
      <c r="H436" s="44">
        <v>3000000</v>
      </c>
      <c r="I436" s="44">
        <v>0</v>
      </c>
      <c r="J436" s="36" t="s">
        <v>86</v>
      </c>
      <c r="K436" s="36" t="s">
        <v>87</v>
      </c>
      <c r="L436" s="36" t="s">
        <v>87</v>
      </c>
      <c r="M436" s="36" t="s">
        <v>146</v>
      </c>
      <c r="N436" s="36" t="s">
        <v>146</v>
      </c>
      <c r="O436" s="36" t="s">
        <v>1326</v>
      </c>
      <c r="P436" s="37"/>
      <c r="Q436" s="37"/>
      <c r="R436" s="37"/>
      <c r="AMK436" s="38"/>
    </row>
    <row r="437" spans="1:18 1025:1025" s="30" customFormat="1" ht="28.15" customHeight="1" x14ac:dyDescent="0.3">
      <c r="A437" s="39" t="s">
        <v>1452</v>
      </c>
      <c r="B437" s="40" t="s">
        <v>197</v>
      </c>
      <c r="C437" s="40" t="s">
        <v>97</v>
      </c>
      <c r="D437" s="40" t="s">
        <v>98</v>
      </c>
      <c r="E437" s="40" t="s">
        <v>2059</v>
      </c>
      <c r="F437" s="40" t="s">
        <v>1453</v>
      </c>
      <c r="G437" s="44">
        <v>1500000</v>
      </c>
      <c r="H437" s="44">
        <v>1500000</v>
      </c>
      <c r="I437" s="44"/>
      <c r="J437" s="36" t="s">
        <v>87</v>
      </c>
      <c r="K437" s="36" t="s">
        <v>51</v>
      </c>
      <c r="L437" s="36" t="s">
        <v>51</v>
      </c>
      <c r="M437" s="36" t="s">
        <v>60</v>
      </c>
      <c r="N437" s="36" t="s">
        <v>60</v>
      </c>
      <c r="O437" s="36" t="s">
        <v>1336</v>
      </c>
      <c r="P437" s="37"/>
      <c r="Q437" s="37"/>
      <c r="R437" s="37"/>
      <c r="AMK437" s="38"/>
    </row>
    <row r="438" spans="1:18 1025:1025" s="30" customFormat="1" ht="28.15" customHeight="1" x14ac:dyDescent="0.3">
      <c r="A438" s="39" t="s">
        <v>1454</v>
      </c>
      <c r="B438" s="40" t="s">
        <v>1455</v>
      </c>
      <c r="C438" s="40" t="s">
        <v>97</v>
      </c>
      <c r="D438" s="40" t="s">
        <v>98</v>
      </c>
      <c r="E438" s="40" t="s">
        <v>1456</v>
      </c>
      <c r="F438" s="40" t="s">
        <v>1457</v>
      </c>
      <c r="G438" s="44">
        <v>3298942.8</v>
      </c>
      <c r="H438" s="44">
        <v>3298942.8</v>
      </c>
      <c r="I438" s="44">
        <v>0</v>
      </c>
      <c r="J438" s="36" t="s">
        <v>86</v>
      </c>
      <c r="K438" s="36" t="s">
        <v>88</v>
      </c>
      <c r="L438" s="36" t="s">
        <v>88</v>
      </c>
      <c r="M438" s="36" t="s">
        <v>159</v>
      </c>
      <c r="N438" s="36" t="s">
        <v>159</v>
      </c>
      <c r="O438" s="36" t="s">
        <v>1326</v>
      </c>
      <c r="P438" s="37"/>
      <c r="Q438" s="37"/>
      <c r="R438" s="37"/>
      <c r="AMK438" s="38"/>
    </row>
    <row r="439" spans="1:18 1025:1025" s="30" customFormat="1" ht="28.15" customHeight="1" x14ac:dyDescent="0.3">
      <c r="A439" s="39" t="s">
        <v>1458</v>
      </c>
      <c r="B439" s="40" t="s">
        <v>1137</v>
      </c>
      <c r="C439" s="40" t="s">
        <v>97</v>
      </c>
      <c r="D439" s="40" t="s">
        <v>98</v>
      </c>
      <c r="E439" s="40" t="s">
        <v>1459</v>
      </c>
      <c r="F439" s="40" t="s">
        <v>1460</v>
      </c>
      <c r="G439" s="44">
        <v>4000000</v>
      </c>
      <c r="H439" s="44">
        <v>4000000</v>
      </c>
      <c r="I439" s="44">
        <v>0</v>
      </c>
      <c r="J439" s="36" t="s">
        <v>86</v>
      </c>
      <c r="K439" s="36" t="s">
        <v>87</v>
      </c>
      <c r="L439" s="36" t="s">
        <v>88</v>
      </c>
      <c r="M439" s="36" t="s">
        <v>146</v>
      </c>
      <c r="N439" s="36" t="s">
        <v>146</v>
      </c>
      <c r="O439" s="36" t="s">
        <v>1336</v>
      </c>
      <c r="P439" s="37"/>
      <c r="Q439" s="37"/>
      <c r="R439" s="37"/>
      <c r="AMK439" s="38"/>
    </row>
    <row r="440" spans="1:18 1025:1025" s="30" customFormat="1" ht="28.15" customHeight="1" x14ac:dyDescent="0.3">
      <c r="A440" s="39" t="s">
        <v>1461</v>
      </c>
      <c r="B440" s="40" t="s">
        <v>1462</v>
      </c>
      <c r="C440" s="40" t="s">
        <v>97</v>
      </c>
      <c r="D440" s="40" t="s">
        <v>98</v>
      </c>
      <c r="E440" s="40" t="s">
        <v>1463</v>
      </c>
      <c r="F440" s="40" t="s">
        <v>1464</v>
      </c>
      <c r="G440" s="44">
        <v>4500000</v>
      </c>
      <c r="H440" s="44">
        <v>4500000</v>
      </c>
      <c r="I440" s="44">
        <v>0</v>
      </c>
      <c r="J440" s="36" t="s">
        <v>86</v>
      </c>
      <c r="K440" s="36" t="s">
        <v>87</v>
      </c>
      <c r="L440" s="36" t="s">
        <v>88</v>
      </c>
      <c r="M440" s="36" t="s">
        <v>146</v>
      </c>
      <c r="N440" s="36" t="s">
        <v>146</v>
      </c>
      <c r="O440" s="36" t="s">
        <v>1336</v>
      </c>
      <c r="P440" s="37"/>
      <c r="Q440" s="37"/>
      <c r="R440" s="37"/>
      <c r="AMK440" s="38"/>
    </row>
    <row r="441" spans="1:18 1025:1025" s="30" customFormat="1" ht="28.15" customHeight="1" x14ac:dyDescent="0.3">
      <c r="A441" s="39" t="s">
        <v>1465</v>
      </c>
      <c r="B441" s="40" t="s">
        <v>1466</v>
      </c>
      <c r="C441" s="40" t="s">
        <v>97</v>
      </c>
      <c r="D441" s="40" t="s">
        <v>98</v>
      </c>
      <c r="E441" s="40" t="s">
        <v>1467</v>
      </c>
      <c r="F441" s="40" t="s">
        <v>1468</v>
      </c>
      <c r="G441" s="44">
        <v>2247829.54</v>
      </c>
      <c r="H441" s="44">
        <v>2247829.54</v>
      </c>
      <c r="I441" s="44">
        <v>0</v>
      </c>
      <c r="J441" s="36" t="s">
        <v>86</v>
      </c>
      <c r="K441" s="36" t="s">
        <v>87</v>
      </c>
      <c r="L441" s="36" t="s">
        <v>88</v>
      </c>
      <c r="M441" s="36" t="s">
        <v>146</v>
      </c>
      <c r="N441" s="36" t="s">
        <v>146</v>
      </c>
      <c r="O441" s="36" t="s">
        <v>1336</v>
      </c>
      <c r="P441" s="37"/>
      <c r="Q441" s="37"/>
      <c r="R441" s="37"/>
      <c r="AMK441" s="38"/>
    </row>
    <row r="442" spans="1:18 1025:1025" s="30" customFormat="1" ht="28.15" customHeight="1" x14ac:dyDescent="0.3">
      <c r="A442" s="39" t="s">
        <v>1469</v>
      </c>
      <c r="B442" s="40" t="s">
        <v>1080</v>
      </c>
      <c r="C442" s="40" t="s">
        <v>97</v>
      </c>
      <c r="D442" s="40" t="s">
        <v>98</v>
      </c>
      <c r="E442" s="40" t="s">
        <v>1470</v>
      </c>
      <c r="F442" s="40" t="s">
        <v>1471</v>
      </c>
      <c r="G442" s="44">
        <v>3500000</v>
      </c>
      <c r="H442" s="44">
        <v>3500000</v>
      </c>
      <c r="I442" s="44">
        <v>0</v>
      </c>
      <c r="J442" s="36" t="s">
        <v>87</v>
      </c>
      <c r="K442" s="36" t="s">
        <v>88</v>
      </c>
      <c r="L442" s="36" t="s">
        <v>88</v>
      </c>
      <c r="M442" s="36" t="s">
        <v>146</v>
      </c>
      <c r="N442" s="36" t="s">
        <v>146</v>
      </c>
      <c r="O442" s="36" t="s">
        <v>1336</v>
      </c>
      <c r="P442" s="37"/>
      <c r="Q442" s="37"/>
      <c r="R442" s="37"/>
      <c r="AMK442" s="38"/>
    </row>
    <row r="443" spans="1:18 1025:1025" s="30" customFormat="1" ht="28.15" customHeight="1" x14ac:dyDescent="0.3">
      <c r="A443" s="39" t="s">
        <v>1472</v>
      </c>
      <c r="B443" s="40" t="s">
        <v>1473</v>
      </c>
      <c r="C443" s="40" t="s">
        <v>97</v>
      </c>
      <c r="D443" s="40" t="s">
        <v>98</v>
      </c>
      <c r="E443" s="40" t="s">
        <v>1474</v>
      </c>
      <c r="F443" s="40" t="s">
        <v>1475</v>
      </c>
      <c r="G443" s="44">
        <v>3222151.39</v>
      </c>
      <c r="H443" s="44">
        <v>3222151.39</v>
      </c>
      <c r="I443" s="44">
        <v>0</v>
      </c>
      <c r="J443" s="36" t="s">
        <v>86</v>
      </c>
      <c r="K443" s="36" t="s">
        <v>87</v>
      </c>
      <c r="L443" s="36" t="s">
        <v>88</v>
      </c>
      <c r="M443" s="36" t="s">
        <v>146</v>
      </c>
      <c r="N443" s="36" t="s">
        <v>146</v>
      </c>
      <c r="O443" s="36" t="s">
        <v>1336</v>
      </c>
      <c r="P443" s="37"/>
      <c r="Q443" s="37"/>
      <c r="R443" s="37"/>
      <c r="AMK443" s="38"/>
    </row>
    <row r="444" spans="1:18 1025:1025" s="30" customFormat="1" ht="28.15" customHeight="1" x14ac:dyDescent="0.3">
      <c r="A444" s="39" t="s">
        <v>1476</v>
      </c>
      <c r="B444" s="40" t="s">
        <v>1477</v>
      </c>
      <c r="C444" s="40" t="s">
        <v>97</v>
      </c>
      <c r="D444" s="40" t="s">
        <v>655</v>
      </c>
      <c r="E444" s="40" t="s">
        <v>1478</v>
      </c>
      <c r="F444" s="40" t="s">
        <v>1479</v>
      </c>
      <c r="G444" s="44">
        <v>6500000</v>
      </c>
      <c r="H444" s="44">
        <v>6500000</v>
      </c>
      <c r="I444" s="44">
        <v>0</v>
      </c>
      <c r="J444" s="36" t="s">
        <v>87</v>
      </c>
      <c r="K444" s="36" t="s">
        <v>88</v>
      </c>
      <c r="L444" s="36" t="s">
        <v>88</v>
      </c>
      <c r="M444" s="36" t="s">
        <v>159</v>
      </c>
      <c r="N444" s="36" t="s">
        <v>159</v>
      </c>
      <c r="O444" s="36" t="s">
        <v>1326</v>
      </c>
      <c r="P444" s="37"/>
      <c r="Q444" s="37"/>
      <c r="R444" s="37"/>
      <c r="AMK444" s="38"/>
    </row>
    <row r="445" spans="1:18 1025:1025" s="30" customFormat="1" ht="28.15" customHeight="1" x14ac:dyDescent="0.3">
      <c r="A445" s="39" t="s">
        <v>1480</v>
      </c>
      <c r="B445" s="40" t="s">
        <v>197</v>
      </c>
      <c r="C445" s="40" t="s">
        <v>97</v>
      </c>
      <c r="D445" s="40" t="s">
        <v>98</v>
      </c>
      <c r="E445" s="40" t="s">
        <v>1481</v>
      </c>
      <c r="F445" s="40" t="s">
        <v>1482</v>
      </c>
      <c r="G445" s="44">
        <v>2000000</v>
      </c>
      <c r="H445" s="44">
        <v>2000000</v>
      </c>
      <c r="I445" s="44">
        <v>0</v>
      </c>
      <c r="J445" s="36" t="s">
        <v>87</v>
      </c>
      <c r="K445" s="36" t="s">
        <v>88</v>
      </c>
      <c r="L445" s="36" t="s">
        <v>51</v>
      </c>
      <c r="M445" s="36" t="s">
        <v>146</v>
      </c>
      <c r="N445" s="36" t="s">
        <v>146</v>
      </c>
      <c r="O445" s="36" t="s">
        <v>1336</v>
      </c>
      <c r="P445" s="37"/>
      <c r="Q445" s="37"/>
      <c r="R445" s="37"/>
      <c r="AMK445" s="38"/>
    </row>
    <row r="446" spans="1:18 1025:1025" s="30" customFormat="1" ht="28.15" customHeight="1" x14ac:dyDescent="0.3">
      <c r="A446" s="39" t="s">
        <v>1483</v>
      </c>
      <c r="B446" s="40" t="s">
        <v>1484</v>
      </c>
      <c r="C446" s="40" t="s">
        <v>97</v>
      </c>
      <c r="D446" s="40" t="s">
        <v>98</v>
      </c>
      <c r="E446" s="40" t="s">
        <v>1485</v>
      </c>
      <c r="F446" s="40" t="s">
        <v>1486</v>
      </c>
      <c r="G446" s="44">
        <v>6800000</v>
      </c>
      <c r="H446" s="44">
        <v>6800000</v>
      </c>
      <c r="I446" s="44">
        <v>0</v>
      </c>
      <c r="J446" s="36" t="s">
        <v>87</v>
      </c>
      <c r="K446" s="36" t="s">
        <v>88</v>
      </c>
      <c r="L446" s="36" t="s">
        <v>51</v>
      </c>
      <c r="M446" s="36" t="s">
        <v>159</v>
      </c>
      <c r="N446" s="36" t="s">
        <v>159</v>
      </c>
      <c r="O446" s="36" t="s">
        <v>1326</v>
      </c>
      <c r="P446" s="37"/>
      <c r="Q446" s="37"/>
      <c r="R446" s="37"/>
      <c r="AMK446" s="38"/>
    </row>
    <row r="447" spans="1:18 1025:1025" s="30" customFormat="1" ht="28.15" customHeight="1" x14ac:dyDescent="0.3">
      <c r="A447" s="39" t="s">
        <v>1487</v>
      </c>
      <c r="B447" s="40" t="s">
        <v>1137</v>
      </c>
      <c r="C447" s="40" t="s">
        <v>97</v>
      </c>
      <c r="D447" s="40" t="s">
        <v>98</v>
      </c>
      <c r="E447" s="40" t="s">
        <v>1488</v>
      </c>
      <c r="F447" s="40" t="s">
        <v>1489</v>
      </c>
      <c r="G447" s="44">
        <v>9115000</v>
      </c>
      <c r="H447" s="44">
        <v>2475849.17</v>
      </c>
      <c r="I447" s="44">
        <v>6639150.8300000001</v>
      </c>
      <c r="J447" s="36" t="s">
        <v>87</v>
      </c>
      <c r="K447" s="36" t="s">
        <v>88</v>
      </c>
      <c r="L447" s="36" t="s">
        <v>88</v>
      </c>
      <c r="M447" s="36" t="s">
        <v>146</v>
      </c>
      <c r="N447" s="36" t="s">
        <v>146</v>
      </c>
      <c r="O447" s="36" t="s">
        <v>1336</v>
      </c>
      <c r="P447" s="37"/>
      <c r="Q447" s="37"/>
      <c r="R447" s="37"/>
      <c r="AMK447" s="38"/>
    </row>
    <row r="448" spans="1:18 1025:1025" s="30" customFormat="1" ht="28.15" customHeight="1" x14ac:dyDescent="0.3">
      <c r="A448" s="39" t="s">
        <v>1511</v>
      </c>
      <c r="B448" s="40" t="s">
        <v>380</v>
      </c>
      <c r="C448" s="40" t="s">
        <v>97</v>
      </c>
      <c r="D448" s="40" t="s">
        <v>381</v>
      </c>
      <c r="E448" s="40" t="s">
        <v>1512</v>
      </c>
      <c r="F448" s="40" t="s">
        <v>1513</v>
      </c>
      <c r="G448" s="44">
        <v>3243283.22</v>
      </c>
      <c r="H448" s="44">
        <v>3243283.22</v>
      </c>
      <c r="I448" s="44">
        <v>0</v>
      </c>
      <c r="J448" s="36" t="s">
        <v>51</v>
      </c>
      <c r="K448" s="36" t="s">
        <v>60</v>
      </c>
      <c r="L448" s="36" t="s">
        <v>59</v>
      </c>
      <c r="M448" s="36" t="s">
        <v>146</v>
      </c>
      <c r="N448" s="36" t="s">
        <v>159</v>
      </c>
      <c r="O448" s="36" t="s">
        <v>1326</v>
      </c>
      <c r="P448" s="37"/>
      <c r="Q448" s="37"/>
      <c r="R448" s="37"/>
      <c r="AMK448" s="38"/>
    </row>
    <row r="449" spans="1:18 1025:1025" s="30" customFormat="1" ht="28.15" customHeight="1" x14ac:dyDescent="0.3">
      <c r="A449" s="39" t="s">
        <v>1514</v>
      </c>
      <c r="B449" s="40" t="s">
        <v>380</v>
      </c>
      <c r="C449" s="40" t="s">
        <v>97</v>
      </c>
      <c r="D449" s="40" t="s">
        <v>381</v>
      </c>
      <c r="E449" s="40" t="s">
        <v>1515</v>
      </c>
      <c r="F449" s="40" t="s">
        <v>1516</v>
      </c>
      <c r="G449" s="44">
        <v>2418569.6</v>
      </c>
      <c r="H449" s="44">
        <v>2418569.6</v>
      </c>
      <c r="I449" s="44">
        <v>0</v>
      </c>
      <c r="J449" s="36" t="s">
        <v>88</v>
      </c>
      <c r="K449" s="36" t="s">
        <v>51</v>
      </c>
      <c r="L449" s="36" t="s">
        <v>51</v>
      </c>
      <c r="M449" s="36" t="s">
        <v>574</v>
      </c>
      <c r="N449" s="36" t="s">
        <v>574</v>
      </c>
      <c r="O449" s="36" t="s">
        <v>1326</v>
      </c>
      <c r="P449" s="37"/>
      <c r="Q449" s="37"/>
      <c r="R449" s="37"/>
      <c r="AMK449" s="38"/>
    </row>
    <row r="450" spans="1:18 1025:1025" s="30" customFormat="1" ht="28.15" customHeight="1" x14ac:dyDescent="0.3">
      <c r="A450" s="39" t="s">
        <v>1517</v>
      </c>
      <c r="B450" s="40" t="s">
        <v>116</v>
      </c>
      <c r="C450" s="40" t="s">
        <v>97</v>
      </c>
      <c r="D450" s="40" t="s">
        <v>655</v>
      </c>
      <c r="E450" s="40" t="s">
        <v>1518</v>
      </c>
      <c r="F450" s="40" t="s">
        <v>1519</v>
      </c>
      <c r="G450" s="44">
        <v>13000000</v>
      </c>
      <c r="H450" s="44">
        <v>13000000</v>
      </c>
      <c r="I450" s="44">
        <v>0</v>
      </c>
      <c r="J450" s="36" t="s">
        <v>88</v>
      </c>
      <c r="K450" s="36" t="s">
        <v>88</v>
      </c>
      <c r="L450" s="36" t="s">
        <v>51</v>
      </c>
      <c r="M450" s="36" t="s">
        <v>146</v>
      </c>
      <c r="N450" s="36" t="s">
        <v>159</v>
      </c>
      <c r="O450" s="36" t="s">
        <v>1336</v>
      </c>
      <c r="P450" s="37"/>
      <c r="Q450" s="37"/>
      <c r="R450" s="37"/>
      <c r="AMK450" s="38"/>
    </row>
    <row r="451" spans="1:18 1025:1025" s="30" customFormat="1" ht="28.15" customHeight="1" x14ac:dyDescent="0.3">
      <c r="A451" s="39" t="s">
        <v>1520</v>
      </c>
      <c r="B451" s="40" t="s">
        <v>197</v>
      </c>
      <c r="C451" s="40" t="s">
        <v>97</v>
      </c>
      <c r="D451" s="40" t="s">
        <v>98</v>
      </c>
      <c r="E451" s="40" t="s">
        <v>1521</v>
      </c>
      <c r="F451" s="40" t="s">
        <v>1522</v>
      </c>
      <c r="G451" s="44">
        <v>7000000</v>
      </c>
      <c r="H451" s="44">
        <v>7000000</v>
      </c>
      <c r="I451" s="44">
        <v>0</v>
      </c>
      <c r="J451" s="36" t="s">
        <v>88</v>
      </c>
      <c r="K451" s="36" t="s">
        <v>51</v>
      </c>
      <c r="L451" s="36" t="s">
        <v>51</v>
      </c>
      <c r="M451" s="36" t="s">
        <v>146</v>
      </c>
      <c r="N451" s="36" t="s">
        <v>146</v>
      </c>
      <c r="O451" s="36" t="s">
        <v>1336</v>
      </c>
      <c r="P451" s="37"/>
      <c r="Q451" s="37"/>
      <c r="R451" s="37"/>
      <c r="AMK451" s="38"/>
    </row>
    <row r="452" spans="1:18 1025:1025" s="30" customFormat="1" ht="28.15" customHeight="1" x14ac:dyDescent="0.3">
      <c r="A452" s="39" t="s">
        <v>1523</v>
      </c>
      <c r="B452" s="40" t="s">
        <v>1524</v>
      </c>
      <c r="C452" s="40" t="s">
        <v>97</v>
      </c>
      <c r="D452" s="40" t="s">
        <v>381</v>
      </c>
      <c r="E452" s="40" t="s">
        <v>1525</v>
      </c>
      <c r="F452" s="40" t="s">
        <v>1526</v>
      </c>
      <c r="G452" s="44">
        <v>20000000</v>
      </c>
      <c r="H452" s="44">
        <v>7000000</v>
      </c>
      <c r="I452" s="44">
        <v>13000000</v>
      </c>
      <c r="J452" s="36" t="s">
        <v>88</v>
      </c>
      <c r="K452" s="36" t="s">
        <v>51</v>
      </c>
      <c r="L452" s="36" t="s">
        <v>51</v>
      </c>
      <c r="M452" s="36" t="s">
        <v>146</v>
      </c>
      <c r="N452" s="36" t="s">
        <v>146</v>
      </c>
      <c r="O452" s="36" t="s">
        <v>1326</v>
      </c>
      <c r="P452" s="37"/>
      <c r="Q452" s="37"/>
      <c r="R452" s="37"/>
      <c r="AMK452" s="38"/>
    </row>
    <row r="453" spans="1:18 1025:1025" s="30" customFormat="1" ht="28.15" customHeight="1" x14ac:dyDescent="0.3">
      <c r="A453" s="39" t="s">
        <v>1527</v>
      </c>
      <c r="B453" s="40" t="s">
        <v>197</v>
      </c>
      <c r="C453" s="40" t="s">
        <v>97</v>
      </c>
      <c r="D453" s="40" t="s">
        <v>98</v>
      </c>
      <c r="E453" s="40" t="s">
        <v>1528</v>
      </c>
      <c r="F453" s="40" t="s">
        <v>1529</v>
      </c>
      <c r="G453" s="44">
        <v>4500000</v>
      </c>
      <c r="H453" s="44">
        <v>4500000</v>
      </c>
      <c r="I453" s="44">
        <v>0</v>
      </c>
      <c r="J453" s="36" t="s">
        <v>88</v>
      </c>
      <c r="K453" s="36" t="s">
        <v>51</v>
      </c>
      <c r="L453" s="36" t="s">
        <v>51</v>
      </c>
      <c r="M453" s="36" t="s">
        <v>159</v>
      </c>
      <c r="N453" s="36" t="s">
        <v>159</v>
      </c>
      <c r="O453" s="36" t="s">
        <v>1326</v>
      </c>
      <c r="P453" s="37"/>
      <c r="Q453" s="37"/>
      <c r="R453" s="37"/>
      <c r="AMK453" s="38"/>
    </row>
    <row r="454" spans="1:18 1025:1025" s="30" customFormat="1" ht="28.15" customHeight="1" x14ac:dyDescent="0.3">
      <c r="A454" s="39" t="s">
        <v>1530</v>
      </c>
      <c r="B454" s="40" t="s">
        <v>784</v>
      </c>
      <c r="C454" s="40" t="s">
        <v>97</v>
      </c>
      <c r="D454" s="40" t="s">
        <v>98</v>
      </c>
      <c r="E454" s="40" t="s">
        <v>1531</v>
      </c>
      <c r="F454" s="40" t="s">
        <v>1532</v>
      </c>
      <c r="G454" s="44">
        <v>2180000</v>
      </c>
      <c r="H454" s="44">
        <v>2180000</v>
      </c>
      <c r="I454" s="44">
        <v>0</v>
      </c>
      <c r="J454" s="36" t="s">
        <v>88</v>
      </c>
      <c r="K454" s="36" t="s">
        <v>51</v>
      </c>
      <c r="L454" s="36" t="s">
        <v>59</v>
      </c>
      <c r="M454" s="36" t="s">
        <v>146</v>
      </c>
      <c r="N454" s="36" t="s">
        <v>574</v>
      </c>
      <c r="O454" s="36" t="s">
        <v>1326</v>
      </c>
      <c r="P454" s="37"/>
      <c r="Q454" s="37"/>
      <c r="R454" s="37"/>
      <c r="AMK454" s="38"/>
    </row>
    <row r="455" spans="1:18 1025:1025" s="30" customFormat="1" ht="28.15" customHeight="1" x14ac:dyDescent="0.3">
      <c r="A455" s="39" t="s">
        <v>1622</v>
      </c>
      <c r="B455" s="40" t="s">
        <v>1623</v>
      </c>
      <c r="C455" s="40" t="s">
        <v>97</v>
      </c>
      <c r="D455" s="40" t="s">
        <v>98</v>
      </c>
      <c r="E455" s="40" t="s">
        <v>1624</v>
      </c>
      <c r="F455" s="40" t="s">
        <v>1625</v>
      </c>
      <c r="G455" s="44">
        <v>39000000</v>
      </c>
      <c r="H455" s="44">
        <v>39000000</v>
      </c>
      <c r="I455" s="44">
        <v>0</v>
      </c>
      <c r="J455" s="36" t="s">
        <v>86</v>
      </c>
      <c r="K455" s="36" t="s">
        <v>87</v>
      </c>
      <c r="L455" s="36" t="s">
        <v>87</v>
      </c>
      <c r="M455" s="36" t="s">
        <v>146</v>
      </c>
      <c r="N455" s="36" t="s">
        <v>146</v>
      </c>
      <c r="O455" s="36" t="s">
        <v>1626</v>
      </c>
      <c r="P455" s="37"/>
      <c r="Q455" s="37"/>
      <c r="R455" s="37"/>
      <c r="AMK455" s="38"/>
    </row>
    <row r="456" spans="1:18 1025:1025" s="30" customFormat="1" ht="28.15" customHeight="1" x14ac:dyDescent="0.3">
      <c r="A456" s="39" t="s">
        <v>1627</v>
      </c>
      <c r="B456" s="40" t="s">
        <v>110</v>
      </c>
      <c r="C456" s="40" t="s">
        <v>97</v>
      </c>
      <c r="D456" s="40" t="s">
        <v>360</v>
      </c>
      <c r="E456" s="40" t="s">
        <v>1628</v>
      </c>
      <c r="F456" s="40" t="s">
        <v>1629</v>
      </c>
      <c r="G456" s="44">
        <v>115682430.48</v>
      </c>
      <c r="H456" s="44">
        <v>19211568.609999999</v>
      </c>
      <c r="I456" s="44">
        <v>96470861.870000005</v>
      </c>
      <c r="J456" s="36" t="s">
        <v>87</v>
      </c>
      <c r="K456" s="36" t="s">
        <v>88</v>
      </c>
      <c r="L456" s="36" t="s">
        <v>88</v>
      </c>
      <c r="M456" s="36" t="s">
        <v>146</v>
      </c>
      <c r="N456" s="36" t="s">
        <v>146</v>
      </c>
      <c r="O456" s="36" t="s">
        <v>1626</v>
      </c>
      <c r="P456" s="37"/>
      <c r="Q456" s="37"/>
      <c r="R456" s="37"/>
      <c r="AMK456" s="38"/>
    </row>
    <row r="457" spans="1:18 1025:1025" s="30" customFormat="1" ht="28.15" customHeight="1" x14ac:dyDescent="0.3">
      <c r="A457" s="39" t="s">
        <v>1630</v>
      </c>
      <c r="B457" s="40" t="s">
        <v>380</v>
      </c>
      <c r="C457" s="40" t="s">
        <v>97</v>
      </c>
      <c r="D457" s="40" t="s">
        <v>381</v>
      </c>
      <c r="E457" s="40" t="s">
        <v>1631</v>
      </c>
      <c r="F457" s="40" t="s">
        <v>1632</v>
      </c>
      <c r="G457" s="44">
        <v>20014666.670000002</v>
      </c>
      <c r="H457" s="44">
        <v>20014666.670000002</v>
      </c>
      <c r="I457" s="44">
        <v>0</v>
      </c>
      <c r="J457" s="36" t="s">
        <v>87</v>
      </c>
      <c r="K457" s="36" t="s">
        <v>88</v>
      </c>
      <c r="L457" s="36" t="s">
        <v>88</v>
      </c>
      <c r="M457" s="36" t="s">
        <v>146</v>
      </c>
      <c r="N457" s="36" t="s">
        <v>146</v>
      </c>
      <c r="O457" s="36" t="s">
        <v>1633</v>
      </c>
      <c r="P457" s="37"/>
      <c r="Q457" s="37"/>
      <c r="R457" s="37"/>
      <c r="AMK457" s="38"/>
    </row>
    <row r="458" spans="1:18 1025:1025" s="30" customFormat="1" ht="28.15" customHeight="1" x14ac:dyDescent="0.3">
      <c r="A458" s="39" t="s">
        <v>1634</v>
      </c>
      <c r="B458" s="40" t="s">
        <v>116</v>
      </c>
      <c r="C458" s="40" t="s">
        <v>97</v>
      </c>
      <c r="D458" s="40" t="s">
        <v>655</v>
      </c>
      <c r="E458" s="40" t="s">
        <v>1635</v>
      </c>
      <c r="F458" s="40" t="s">
        <v>1636</v>
      </c>
      <c r="G458" s="44">
        <v>30000000</v>
      </c>
      <c r="H458" s="44">
        <v>30000000</v>
      </c>
      <c r="I458" s="44">
        <v>0</v>
      </c>
      <c r="J458" s="36" t="s">
        <v>87</v>
      </c>
      <c r="K458" s="36" t="s">
        <v>88</v>
      </c>
      <c r="L458" s="36" t="s">
        <v>88</v>
      </c>
      <c r="M458" s="36" t="s">
        <v>159</v>
      </c>
      <c r="N458" s="36" t="s">
        <v>159</v>
      </c>
      <c r="O458" s="36" t="s">
        <v>1633</v>
      </c>
      <c r="P458" s="37"/>
      <c r="Q458" s="37"/>
      <c r="R458" s="37"/>
      <c r="AMK458" s="38"/>
    </row>
    <row r="459" spans="1:18 1025:1025" s="30" customFormat="1" ht="28.15" customHeight="1" x14ac:dyDescent="0.3">
      <c r="A459" s="39" t="s">
        <v>1637</v>
      </c>
      <c r="B459" s="40" t="s">
        <v>1051</v>
      </c>
      <c r="C459" s="40" t="s">
        <v>97</v>
      </c>
      <c r="D459" s="40" t="s">
        <v>98</v>
      </c>
      <c r="E459" s="40" t="s">
        <v>1638</v>
      </c>
      <c r="F459" s="40" t="s">
        <v>1639</v>
      </c>
      <c r="G459" s="44">
        <v>4508625.71</v>
      </c>
      <c r="H459" s="44">
        <v>4508625.71</v>
      </c>
      <c r="I459" s="44">
        <v>0</v>
      </c>
      <c r="J459" s="36" t="s">
        <v>87</v>
      </c>
      <c r="K459" s="36" t="s">
        <v>88</v>
      </c>
      <c r="L459" s="36" t="s">
        <v>88</v>
      </c>
      <c r="M459" s="36" t="s">
        <v>159</v>
      </c>
      <c r="N459" s="36" t="s">
        <v>159</v>
      </c>
      <c r="O459" s="36" t="s">
        <v>1633</v>
      </c>
      <c r="P459" s="37"/>
      <c r="Q459" s="37"/>
      <c r="R459" s="37"/>
      <c r="AMK459" s="38"/>
    </row>
    <row r="460" spans="1:18 1025:1025" s="30" customFormat="1" ht="28.15" customHeight="1" x14ac:dyDescent="0.3">
      <c r="A460" s="39" t="s">
        <v>1640</v>
      </c>
      <c r="B460" s="40" t="s">
        <v>179</v>
      </c>
      <c r="C460" s="40" t="s">
        <v>97</v>
      </c>
      <c r="D460" s="40" t="s">
        <v>98</v>
      </c>
      <c r="E460" s="40" t="s">
        <v>1641</v>
      </c>
      <c r="F460" s="40" t="s">
        <v>1642</v>
      </c>
      <c r="G460" s="44">
        <v>72606950.270000011</v>
      </c>
      <c r="H460" s="44">
        <v>25000000</v>
      </c>
      <c r="I460" s="44">
        <v>47606950.270000003</v>
      </c>
      <c r="J460" s="36" t="s">
        <v>86</v>
      </c>
      <c r="K460" s="36" t="s">
        <v>87</v>
      </c>
      <c r="L460" s="36" t="s">
        <v>87</v>
      </c>
      <c r="M460" s="36" t="s">
        <v>146</v>
      </c>
      <c r="N460" s="36" t="s">
        <v>146</v>
      </c>
      <c r="O460" s="36" t="s">
        <v>1633</v>
      </c>
      <c r="P460" s="37"/>
      <c r="Q460" s="37"/>
      <c r="R460" s="37"/>
      <c r="AMK460" s="38"/>
    </row>
    <row r="461" spans="1:18 1025:1025" s="30" customFormat="1" ht="28.15" customHeight="1" x14ac:dyDescent="0.3">
      <c r="A461" s="39" t="s">
        <v>1643</v>
      </c>
      <c r="B461" s="40" t="s">
        <v>1644</v>
      </c>
      <c r="C461" s="40" t="s">
        <v>97</v>
      </c>
      <c r="D461" s="40" t="s">
        <v>360</v>
      </c>
      <c r="E461" s="40" t="s">
        <v>1645</v>
      </c>
      <c r="F461" s="40" t="s">
        <v>1646</v>
      </c>
      <c r="G461" s="44">
        <v>30000000</v>
      </c>
      <c r="H461" s="44">
        <v>30000000</v>
      </c>
      <c r="I461" s="44">
        <v>0</v>
      </c>
      <c r="J461" s="36" t="s">
        <v>86</v>
      </c>
      <c r="K461" s="36" t="s">
        <v>87</v>
      </c>
      <c r="L461" s="36" t="s">
        <v>87</v>
      </c>
      <c r="M461" s="36" t="s">
        <v>159</v>
      </c>
      <c r="N461" s="36" t="s">
        <v>159</v>
      </c>
      <c r="O461" s="36" t="s">
        <v>1626</v>
      </c>
      <c r="P461" s="37"/>
      <c r="Q461" s="37"/>
      <c r="R461" s="37"/>
      <c r="AMK461" s="38"/>
    </row>
    <row r="462" spans="1:18 1025:1025" s="30" customFormat="1" ht="28.15" customHeight="1" x14ac:dyDescent="0.3">
      <c r="A462" s="39" t="s">
        <v>1651</v>
      </c>
      <c r="B462" s="40" t="s">
        <v>1652</v>
      </c>
      <c r="C462" s="40" t="s">
        <v>97</v>
      </c>
      <c r="D462" s="40" t="s">
        <v>98</v>
      </c>
      <c r="E462" s="40" t="s">
        <v>1653</v>
      </c>
      <c r="F462" s="40" t="s">
        <v>1654</v>
      </c>
      <c r="G462" s="44">
        <v>8000000</v>
      </c>
      <c r="H462" s="44">
        <v>8000000</v>
      </c>
      <c r="I462" s="44">
        <v>0</v>
      </c>
      <c r="J462" s="36" t="s">
        <v>86</v>
      </c>
      <c r="K462" s="36" t="s">
        <v>87</v>
      </c>
      <c r="L462" s="36" t="s">
        <v>87</v>
      </c>
      <c r="M462" s="36" t="s">
        <v>574</v>
      </c>
      <c r="N462" s="36" t="s">
        <v>574</v>
      </c>
      <c r="O462" s="36" t="s">
        <v>1633</v>
      </c>
      <c r="P462" s="37"/>
      <c r="Q462" s="37"/>
      <c r="R462" s="37"/>
      <c r="AMK462" s="38"/>
    </row>
    <row r="463" spans="1:18 1025:1025" s="30" customFormat="1" ht="28.15" customHeight="1" x14ac:dyDescent="0.3">
      <c r="A463" s="39" t="s">
        <v>1655</v>
      </c>
      <c r="B463" s="40" t="s">
        <v>179</v>
      </c>
      <c r="C463" s="40" t="s">
        <v>97</v>
      </c>
      <c r="D463" s="40" t="s">
        <v>98</v>
      </c>
      <c r="E463" s="40" t="s">
        <v>1656</v>
      </c>
      <c r="F463" s="40" t="s">
        <v>1657</v>
      </c>
      <c r="G463" s="44">
        <v>15000000</v>
      </c>
      <c r="H463" s="44">
        <v>15000000</v>
      </c>
      <c r="I463" s="44">
        <v>0</v>
      </c>
      <c r="J463" s="36" t="s">
        <v>87</v>
      </c>
      <c r="K463" s="36" t="s">
        <v>87</v>
      </c>
      <c r="L463" s="36" t="s">
        <v>88</v>
      </c>
      <c r="M463" s="36" t="s">
        <v>574</v>
      </c>
      <c r="N463" s="36" t="s">
        <v>574</v>
      </c>
      <c r="O463" s="36" t="s">
        <v>1633</v>
      </c>
      <c r="P463" s="37"/>
      <c r="Q463" s="37"/>
      <c r="R463" s="37"/>
      <c r="AMK463" s="38"/>
    </row>
    <row r="464" spans="1:18 1025:1025" s="30" customFormat="1" ht="28.15" customHeight="1" x14ac:dyDescent="0.3">
      <c r="A464" s="39" t="s">
        <v>1658</v>
      </c>
      <c r="B464" s="40" t="s">
        <v>197</v>
      </c>
      <c r="C464" s="40" t="s">
        <v>97</v>
      </c>
      <c r="D464" s="40" t="s">
        <v>98</v>
      </c>
      <c r="E464" s="40" t="s">
        <v>1659</v>
      </c>
      <c r="F464" s="40" t="s">
        <v>1660</v>
      </c>
      <c r="G464" s="44">
        <v>4600000</v>
      </c>
      <c r="H464" s="44">
        <v>4600000</v>
      </c>
      <c r="I464" s="44">
        <v>0</v>
      </c>
      <c r="J464" s="36" t="s">
        <v>87</v>
      </c>
      <c r="K464" s="36" t="s">
        <v>88</v>
      </c>
      <c r="L464" s="36" t="s">
        <v>88</v>
      </c>
      <c r="M464" s="36" t="s">
        <v>574</v>
      </c>
      <c r="N464" s="36" t="s">
        <v>574</v>
      </c>
      <c r="O464" s="36" t="s">
        <v>1633</v>
      </c>
      <c r="P464" s="37"/>
      <c r="Q464" s="37"/>
      <c r="R464" s="37"/>
      <c r="AMK464" s="38"/>
    </row>
    <row r="465" spans="1:18 1025:1025" s="30" customFormat="1" ht="28.15" customHeight="1" x14ac:dyDescent="0.3">
      <c r="A465" s="39" t="s">
        <v>1661</v>
      </c>
      <c r="B465" s="40" t="s">
        <v>116</v>
      </c>
      <c r="C465" s="40" t="s">
        <v>97</v>
      </c>
      <c r="D465" s="40" t="s">
        <v>360</v>
      </c>
      <c r="E465" s="40" t="s">
        <v>1662</v>
      </c>
      <c r="F465" s="40" t="s">
        <v>1663</v>
      </c>
      <c r="G465" s="44">
        <v>12500000</v>
      </c>
      <c r="H465" s="44">
        <v>12500000</v>
      </c>
      <c r="I465" s="44">
        <v>0</v>
      </c>
      <c r="J465" s="36" t="s">
        <v>87</v>
      </c>
      <c r="K465" s="36" t="s">
        <v>88</v>
      </c>
      <c r="L465" s="36" t="s">
        <v>88</v>
      </c>
      <c r="M465" s="36" t="s">
        <v>159</v>
      </c>
      <c r="N465" s="36" t="s">
        <v>159</v>
      </c>
      <c r="O465" s="36" t="s">
        <v>1626</v>
      </c>
      <c r="P465" s="37"/>
      <c r="Q465" s="37"/>
      <c r="R465" s="37"/>
      <c r="AMK465" s="38"/>
    </row>
    <row r="466" spans="1:18 1025:1025" s="30" customFormat="1" ht="28.15" customHeight="1" x14ac:dyDescent="0.3">
      <c r="A466" s="39" t="s">
        <v>1664</v>
      </c>
      <c r="B466" s="40" t="s">
        <v>197</v>
      </c>
      <c r="C466" s="40" t="s">
        <v>97</v>
      </c>
      <c r="D466" s="40" t="s">
        <v>98</v>
      </c>
      <c r="E466" s="40" t="s">
        <v>1665</v>
      </c>
      <c r="F466" s="40" t="s">
        <v>1666</v>
      </c>
      <c r="G466" s="44">
        <v>6000000</v>
      </c>
      <c r="H466" s="44">
        <v>6000000</v>
      </c>
      <c r="I466" s="44">
        <v>0</v>
      </c>
      <c r="J466" s="36" t="s">
        <v>87</v>
      </c>
      <c r="K466" s="36" t="s">
        <v>88</v>
      </c>
      <c r="L466" s="36" t="s">
        <v>88</v>
      </c>
      <c r="M466" s="36" t="s">
        <v>159</v>
      </c>
      <c r="N466" s="36" t="s">
        <v>159</v>
      </c>
      <c r="O466" s="36" t="s">
        <v>1633</v>
      </c>
      <c r="P466" s="37"/>
      <c r="Q466" s="37"/>
      <c r="R466" s="37"/>
      <c r="AMK466" s="38"/>
    </row>
    <row r="467" spans="1:18 1025:1025" s="30" customFormat="1" ht="28.15" customHeight="1" x14ac:dyDescent="0.3">
      <c r="A467" s="39" t="s">
        <v>1667</v>
      </c>
      <c r="B467" s="40" t="s">
        <v>61</v>
      </c>
      <c r="C467" s="40" t="s">
        <v>97</v>
      </c>
      <c r="D467" s="40" t="s">
        <v>98</v>
      </c>
      <c r="E467" s="40" t="s">
        <v>1668</v>
      </c>
      <c r="F467" s="40" t="s">
        <v>1669</v>
      </c>
      <c r="G467" s="44">
        <v>5265000</v>
      </c>
      <c r="H467" s="44">
        <v>5265000</v>
      </c>
      <c r="I467" s="44">
        <v>0</v>
      </c>
      <c r="J467" s="36" t="s">
        <v>86</v>
      </c>
      <c r="K467" s="36" t="s">
        <v>87</v>
      </c>
      <c r="L467" s="36" t="s">
        <v>87</v>
      </c>
      <c r="M467" s="36" t="s">
        <v>159</v>
      </c>
      <c r="N467" s="36" t="s">
        <v>159</v>
      </c>
      <c r="O467" s="36" t="s">
        <v>1626</v>
      </c>
      <c r="P467" s="37"/>
      <c r="Q467" s="37"/>
      <c r="R467" s="37"/>
      <c r="AMK467" s="38"/>
    </row>
    <row r="468" spans="1:18 1025:1025" s="30" customFormat="1" ht="28.15" customHeight="1" x14ac:dyDescent="0.3">
      <c r="A468" s="39" t="s">
        <v>1680</v>
      </c>
      <c r="B468" s="40" t="s">
        <v>380</v>
      </c>
      <c r="C468" s="40" t="s">
        <v>97</v>
      </c>
      <c r="D468" s="40" t="s">
        <v>381</v>
      </c>
      <c r="E468" s="40" t="s">
        <v>1681</v>
      </c>
      <c r="F468" s="40" t="s">
        <v>1682</v>
      </c>
      <c r="G468" s="44">
        <v>15700000</v>
      </c>
      <c r="H468" s="44">
        <v>15700000</v>
      </c>
      <c r="I468" s="44">
        <v>0</v>
      </c>
      <c r="J468" s="36" t="s">
        <v>88</v>
      </c>
      <c r="K468" s="36" t="s">
        <v>51</v>
      </c>
      <c r="L468" s="36" t="s">
        <v>51</v>
      </c>
      <c r="M468" s="36" t="s">
        <v>159</v>
      </c>
      <c r="N468" s="36" t="s">
        <v>159</v>
      </c>
      <c r="O468" s="36" t="s">
        <v>1633</v>
      </c>
      <c r="P468" s="37"/>
      <c r="Q468" s="37"/>
      <c r="R468" s="37"/>
      <c r="AMK468" s="38"/>
    </row>
    <row r="469" spans="1:18 1025:1025" s="30" customFormat="1" ht="28.15" customHeight="1" x14ac:dyDescent="0.3">
      <c r="A469" s="39" t="s">
        <v>1683</v>
      </c>
      <c r="B469" s="40" t="s">
        <v>1137</v>
      </c>
      <c r="C469" s="40" t="s">
        <v>97</v>
      </c>
      <c r="D469" s="40" t="s">
        <v>98</v>
      </c>
      <c r="E469" s="40" t="s">
        <v>1684</v>
      </c>
      <c r="F469" s="40" t="s">
        <v>1685</v>
      </c>
      <c r="G469" s="44">
        <v>4000000</v>
      </c>
      <c r="H469" s="44">
        <v>4000000</v>
      </c>
      <c r="I469" s="44">
        <v>0</v>
      </c>
      <c r="J469" s="36" t="s">
        <v>88</v>
      </c>
      <c r="K469" s="36" t="s">
        <v>51</v>
      </c>
      <c r="L469" s="36" t="s">
        <v>51</v>
      </c>
      <c r="M469" s="36" t="s">
        <v>574</v>
      </c>
      <c r="N469" s="36" t="s">
        <v>574</v>
      </c>
      <c r="O469" s="36" t="s">
        <v>1626</v>
      </c>
      <c r="P469" s="37"/>
      <c r="Q469" s="37"/>
      <c r="R469" s="37"/>
      <c r="AMK469" s="38"/>
    </row>
    <row r="470" spans="1:18 1025:1025" s="30" customFormat="1" ht="28.15" customHeight="1" x14ac:dyDescent="0.3">
      <c r="A470" s="39" t="s">
        <v>89</v>
      </c>
      <c r="B470" s="40" t="s">
        <v>90</v>
      </c>
      <c r="C470" s="40" t="s">
        <v>91</v>
      </c>
      <c r="D470" s="40" t="s">
        <v>92</v>
      </c>
      <c r="E470" s="40" t="s">
        <v>93</v>
      </c>
      <c r="F470" s="40" t="s">
        <v>94</v>
      </c>
      <c r="G470" s="44">
        <v>123800</v>
      </c>
      <c r="H470" s="44">
        <v>123800</v>
      </c>
      <c r="I470" s="44">
        <v>0</v>
      </c>
      <c r="J470" s="36" t="s">
        <v>86</v>
      </c>
      <c r="K470" s="36" t="s">
        <v>86</v>
      </c>
      <c r="L470" s="36" t="s">
        <v>86</v>
      </c>
      <c r="M470" s="36" t="s">
        <v>88</v>
      </c>
      <c r="N470" s="36" t="s">
        <v>88</v>
      </c>
      <c r="O470" s="36" t="s">
        <v>60</v>
      </c>
      <c r="P470" s="37"/>
      <c r="Q470" s="37"/>
      <c r="R470" s="37"/>
      <c r="AMK470" s="38"/>
    </row>
    <row r="471" spans="1:18 1025:1025" s="30" customFormat="1" ht="28.15" customHeight="1" x14ac:dyDescent="0.3">
      <c r="A471" s="39" t="s">
        <v>1323</v>
      </c>
      <c r="B471" s="40" t="s">
        <v>1324</v>
      </c>
      <c r="C471" s="40" t="s">
        <v>91</v>
      </c>
      <c r="D471" s="40" t="s">
        <v>92</v>
      </c>
      <c r="E471" s="40"/>
      <c r="F471" s="40" t="s">
        <v>1325</v>
      </c>
      <c r="G471" s="44">
        <v>100000000</v>
      </c>
      <c r="H471" s="44">
        <v>100000000</v>
      </c>
      <c r="I471" s="44">
        <v>0</v>
      </c>
      <c r="J471" s="36" t="s">
        <v>86</v>
      </c>
      <c r="K471" s="36" t="s">
        <v>86</v>
      </c>
      <c r="L471" s="36" t="s">
        <v>87</v>
      </c>
      <c r="M471" s="36" t="s">
        <v>59</v>
      </c>
      <c r="N471" s="36" t="s">
        <v>59</v>
      </c>
      <c r="O471" s="36" t="s">
        <v>1326</v>
      </c>
      <c r="P471" s="37"/>
      <c r="Q471" s="37"/>
      <c r="R471" s="37"/>
      <c r="AMK471" s="38"/>
    </row>
    <row r="472" spans="1:18 1025:1025" s="30" customFormat="1" ht="28.15" customHeight="1" x14ac:dyDescent="0.3">
      <c r="A472" s="39" t="s">
        <v>1670</v>
      </c>
      <c r="B472" s="40" t="s">
        <v>1671</v>
      </c>
      <c r="C472" s="40" t="s">
        <v>62</v>
      </c>
      <c r="D472" s="40" t="s">
        <v>1492</v>
      </c>
      <c r="E472" s="81" t="s">
        <v>1672</v>
      </c>
      <c r="F472" s="40" t="s">
        <v>1673</v>
      </c>
      <c r="G472" s="44">
        <v>130000000</v>
      </c>
      <c r="H472" s="44">
        <v>130000000</v>
      </c>
      <c r="I472" s="44">
        <v>0</v>
      </c>
      <c r="J472" s="36" t="s">
        <v>51</v>
      </c>
      <c r="K472" s="36" t="s">
        <v>51</v>
      </c>
      <c r="L472" s="36" t="s">
        <v>59</v>
      </c>
      <c r="M472" s="36" t="s">
        <v>60</v>
      </c>
      <c r="N472" s="36" t="s">
        <v>146</v>
      </c>
      <c r="O472" s="36" t="s">
        <v>1633</v>
      </c>
      <c r="P472" s="37"/>
      <c r="Q472" s="37"/>
      <c r="R472" s="37"/>
      <c r="AMK472" s="38"/>
    </row>
    <row r="473" spans="1:18 1025:1025" s="30" customFormat="1" ht="28.15" customHeight="1" x14ac:dyDescent="0.3">
      <c r="A473" s="39" t="s">
        <v>1495</v>
      </c>
      <c r="B473" s="40" t="s">
        <v>1496</v>
      </c>
      <c r="C473" s="40" t="s">
        <v>62</v>
      </c>
      <c r="D473" s="40" t="s">
        <v>1492</v>
      </c>
      <c r="E473" s="81" t="s">
        <v>1497</v>
      </c>
      <c r="F473" s="40" t="s">
        <v>1498</v>
      </c>
      <c r="G473" s="44">
        <v>70000000</v>
      </c>
      <c r="H473" s="44">
        <v>70000000</v>
      </c>
      <c r="I473" s="44">
        <v>0</v>
      </c>
      <c r="J473" s="36" t="s">
        <v>51</v>
      </c>
      <c r="K473" s="36" t="s">
        <v>51</v>
      </c>
      <c r="L473" s="36" t="s">
        <v>59</v>
      </c>
      <c r="M473" s="36" t="s">
        <v>60</v>
      </c>
      <c r="N473" s="36" t="s">
        <v>146</v>
      </c>
      <c r="O473" s="36" t="s">
        <v>1326</v>
      </c>
      <c r="P473" s="37"/>
      <c r="Q473" s="37"/>
      <c r="R473" s="37"/>
      <c r="AMK473" s="38"/>
    </row>
    <row r="474" spans="1:18 1025:1025" s="30" customFormat="1" ht="28.15" customHeight="1" x14ac:dyDescent="0.3">
      <c r="A474" s="39" t="s">
        <v>967</v>
      </c>
      <c r="B474" s="40" t="s">
        <v>968</v>
      </c>
      <c r="C474" s="40" t="s">
        <v>62</v>
      </c>
      <c r="D474" s="40" t="s">
        <v>63</v>
      </c>
      <c r="E474" s="40" t="s">
        <v>2049</v>
      </c>
      <c r="F474" s="40" t="s">
        <v>969</v>
      </c>
      <c r="G474" s="44">
        <v>756000</v>
      </c>
      <c r="H474" s="44">
        <v>756000</v>
      </c>
      <c r="I474" s="44">
        <v>0</v>
      </c>
      <c r="J474" s="36">
        <v>0</v>
      </c>
      <c r="K474" s="36">
        <v>0</v>
      </c>
      <c r="L474" s="36">
        <v>0</v>
      </c>
      <c r="M474" s="36">
        <v>0</v>
      </c>
      <c r="N474" s="36" t="s">
        <v>59</v>
      </c>
      <c r="O474" s="36" t="s">
        <v>574</v>
      </c>
      <c r="P474" s="37"/>
      <c r="Q474" s="37"/>
      <c r="R474" s="37"/>
      <c r="AMK474" s="38"/>
    </row>
    <row r="475" spans="1:18 1025:1025" s="30" customFormat="1" ht="28.15" customHeight="1" x14ac:dyDescent="0.3">
      <c r="A475" s="39" t="s">
        <v>948</v>
      </c>
      <c r="B475" s="40" t="s">
        <v>949</v>
      </c>
      <c r="C475" s="40" t="s">
        <v>62</v>
      </c>
      <c r="D475" s="40" t="s">
        <v>63</v>
      </c>
      <c r="E475" s="40" t="s">
        <v>950</v>
      </c>
      <c r="F475" s="40" t="s">
        <v>951</v>
      </c>
      <c r="G475" s="44">
        <v>750000</v>
      </c>
      <c r="H475" s="44">
        <v>750000</v>
      </c>
      <c r="I475" s="44">
        <v>0</v>
      </c>
      <c r="J475" s="36">
        <v>0</v>
      </c>
      <c r="K475" s="36">
        <v>0</v>
      </c>
      <c r="L475" s="36">
        <v>0</v>
      </c>
      <c r="M475" s="36">
        <v>0</v>
      </c>
      <c r="N475" s="36" t="s">
        <v>59</v>
      </c>
      <c r="O475" s="36" t="s">
        <v>574</v>
      </c>
      <c r="P475" s="37"/>
      <c r="Q475" s="37"/>
      <c r="R475" s="37"/>
      <c r="AMK475" s="38"/>
    </row>
    <row r="476" spans="1:18 1025:1025" s="30" customFormat="1" ht="28.15" customHeight="1" x14ac:dyDescent="0.3">
      <c r="A476" s="39" t="s">
        <v>939</v>
      </c>
      <c r="B476" s="40" t="s">
        <v>940</v>
      </c>
      <c r="C476" s="40" t="s">
        <v>62</v>
      </c>
      <c r="D476" s="40" t="s">
        <v>63</v>
      </c>
      <c r="E476" s="82" t="s">
        <v>2066</v>
      </c>
      <c r="F476" s="85" t="s">
        <v>2067</v>
      </c>
      <c r="G476" s="44">
        <v>994734</v>
      </c>
      <c r="H476" s="44">
        <v>994734</v>
      </c>
      <c r="I476" s="44">
        <v>0</v>
      </c>
      <c r="J476" s="36">
        <v>0</v>
      </c>
      <c r="K476" s="36">
        <v>0</v>
      </c>
      <c r="L476" s="36">
        <v>0</v>
      </c>
      <c r="M476" s="36">
        <v>0</v>
      </c>
      <c r="N476" s="36" t="s">
        <v>59</v>
      </c>
      <c r="O476" s="36" t="s">
        <v>574</v>
      </c>
      <c r="P476" s="37"/>
      <c r="Q476" s="37"/>
      <c r="R476" s="37"/>
      <c r="AMK476" s="38"/>
    </row>
    <row r="477" spans="1:18 1025:1025" s="30" customFormat="1" ht="28.15" customHeight="1" x14ac:dyDescent="0.3">
      <c r="A477" s="39" t="s">
        <v>959</v>
      </c>
      <c r="B477" s="40" t="s">
        <v>960</v>
      </c>
      <c r="C477" s="40" t="s">
        <v>62</v>
      </c>
      <c r="D477" s="40" t="s">
        <v>63</v>
      </c>
      <c r="E477" s="40" t="s">
        <v>961</v>
      </c>
      <c r="F477" s="40" t="s">
        <v>962</v>
      </c>
      <c r="G477" s="44">
        <v>574245</v>
      </c>
      <c r="H477" s="44">
        <v>574245</v>
      </c>
      <c r="I477" s="44">
        <v>0</v>
      </c>
      <c r="J477" s="36">
        <v>0</v>
      </c>
      <c r="K477" s="36">
        <v>0</v>
      </c>
      <c r="L477" s="36">
        <v>0</v>
      </c>
      <c r="M477" s="36">
        <v>0</v>
      </c>
      <c r="N477" s="36" t="s">
        <v>59</v>
      </c>
      <c r="O477" s="36" t="s">
        <v>574</v>
      </c>
      <c r="P477" s="37"/>
      <c r="Q477" s="37"/>
      <c r="R477" s="37"/>
      <c r="AMK477" s="38"/>
    </row>
    <row r="478" spans="1:18 1025:1025" s="30" customFormat="1" ht="28.15" customHeight="1" x14ac:dyDescent="0.3">
      <c r="A478" s="39"/>
      <c r="B478" s="40" t="s">
        <v>75</v>
      </c>
      <c r="C478" s="40" t="s">
        <v>62</v>
      </c>
      <c r="D478" s="40" t="s">
        <v>63</v>
      </c>
      <c r="E478" s="40" t="s">
        <v>76</v>
      </c>
      <c r="F478" s="40" t="s">
        <v>77</v>
      </c>
      <c r="G478" s="44">
        <v>500000</v>
      </c>
      <c r="H478" s="44">
        <v>500000</v>
      </c>
      <c r="I478" s="44">
        <v>0</v>
      </c>
      <c r="J478" s="36">
        <v>0</v>
      </c>
      <c r="K478" s="36">
        <v>0</v>
      </c>
      <c r="L478" s="36">
        <v>0</v>
      </c>
      <c r="M478" s="36">
        <v>0</v>
      </c>
      <c r="N478" s="36">
        <v>0</v>
      </c>
      <c r="O478" s="36">
        <v>0</v>
      </c>
      <c r="P478" s="37"/>
      <c r="Q478" s="37"/>
      <c r="R478" s="37"/>
      <c r="AMK478" s="38"/>
    </row>
    <row r="479" spans="1:18 1025:1025" s="30" customFormat="1" ht="28.15" customHeight="1" x14ac:dyDescent="0.3">
      <c r="A479" s="39" t="s">
        <v>931</v>
      </c>
      <c r="B479" s="40" t="s">
        <v>932</v>
      </c>
      <c r="C479" s="40" t="s">
        <v>62</v>
      </c>
      <c r="D479" s="40" t="s">
        <v>63</v>
      </c>
      <c r="E479" s="40" t="s">
        <v>933</v>
      </c>
      <c r="F479" s="40" t="s">
        <v>934</v>
      </c>
      <c r="G479" s="44">
        <v>3412460</v>
      </c>
      <c r="H479" s="44">
        <v>3412460</v>
      </c>
      <c r="I479" s="44">
        <v>0</v>
      </c>
      <c r="J479" s="36">
        <v>0</v>
      </c>
      <c r="K479" s="36">
        <v>0</v>
      </c>
      <c r="L479" s="36">
        <v>0</v>
      </c>
      <c r="M479" s="36">
        <v>0</v>
      </c>
      <c r="N479" s="36" t="s">
        <v>59</v>
      </c>
      <c r="O479" s="36" t="s">
        <v>545</v>
      </c>
      <c r="P479" s="37"/>
      <c r="Q479" s="37"/>
      <c r="R479" s="37"/>
      <c r="AMK479" s="38"/>
    </row>
    <row r="480" spans="1:18 1025:1025" s="30" customFormat="1" ht="28.15" customHeight="1" x14ac:dyDescent="0.3">
      <c r="A480" s="39" t="s">
        <v>81</v>
      </c>
      <c r="B480" s="40" t="s">
        <v>82</v>
      </c>
      <c r="C480" s="40" t="s">
        <v>62</v>
      </c>
      <c r="D480" s="40" t="s">
        <v>83</v>
      </c>
      <c r="E480" s="40" t="s">
        <v>84</v>
      </c>
      <c r="F480" s="40" t="s">
        <v>85</v>
      </c>
      <c r="G480" s="44">
        <v>307000</v>
      </c>
      <c r="H480" s="44">
        <v>307000</v>
      </c>
      <c r="I480" s="44">
        <v>0</v>
      </c>
      <c r="J480" s="36" t="s">
        <v>86</v>
      </c>
      <c r="K480" s="36" t="s">
        <v>86</v>
      </c>
      <c r="L480" s="36" t="s">
        <v>87</v>
      </c>
      <c r="M480" s="36" t="s">
        <v>87</v>
      </c>
      <c r="N480" s="36" t="s">
        <v>88</v>
      </c>
      <c r="O480" s="36" t="s">
        <v>60</v>
      </c>
      <c r="P480" s="37"/>
      <c r="Q480" s="37"/>
      <c r="R480" s="37"/>
      <c r="AMK480" s="38"/>
    </row>
    <row r="481" spans="1:18 1025:1025" s="30" customFormat="1" ht="28.15" customHeight="1" x14ac:dyDescent="0.3">
      <c r="A481" s="39" t="s">
        <v>986</v>
      </c>
      <c r="B481" s="40" t="s">
        <v>987</v>
      </c>
      <c r="C481" s="40" t="s">
        <v>62</v>
      </c>
      <c r="D481" s="40" t="s">
        <v>63</v>
      </c>
      <c r="E481" s="40" t="s">
        <v>988</v>
      </c>
      <c r="F481" s="40" t="s">
        <v>989</v>
      </c>
      <c r="G481" s="44">
        <v>464670</v>
      </c>
      <c r="H481" s="44">
        <v>464670</v>
      </c>
      <c r="I481" s="44">
        <v>0</v>
      </c>
      <c r="J481" s="36">
        <v>0</v>
      </c>
      <c r="K481" s="36">
        <v>0</v>
      </c>
      <c r="L481" s="36">
        <v>0</v>
      </c>
      <c r="M481" s="36">
        <v>0</v>
      </c>
      <c r="N481" s="36" t="s">
        <v>59</v>
      </c>
      <c r="O481" s="36" t="s">
        <v>574</v>
      </c>
      <c r="P481" s="37"/>
      <c r="Q481" s="37"/>
      <c r="R481" s="37"/>
      <c r="AMK481" s="38"/>
    </row>
    <row r="482" spans="1:18 1025:1025" s="30" customFormat="1" ht="28.15" customHeight="1" x14ac:dyDescent="0.3">
      <c r="A482" s="39" t="s">
        <v>935</v>
      </c>
      <c r="B482" s="40" t="s">
        <v>936</v>
      </c>
      <c r="C482" s="40" t="s">
        <v>62</v>
      </c>
      <c r="D482" s="40" t="s">
        <v>63</v>
      </c>
      <c r="E482" s="40" t="s">
        <v>937</v>
      </c>
      <c r="F482" s="40" t="s">
        <v>938</v>
      </c>
      <c r="G482" s="44">
        <v>1134370.75</v>
      </c>
      <c r="H482" s="44">
        <v>1134370.75</v>
      </c>
      <c r="I482" s="44">
        <v>0</v>
      </c>
      <c r="J482" s="36">
        <v>0</v>
      </c>
      <c r="K482" s="36">
        <v>0</v>
      </c>
      <c r="L482" s="36">
        <v>0</v>
      </c>
      <c r="M482" s="36">
        <v>0</v>
      </c>
      <c r="N482" s="36" t="s">
        <v>59</v>
      </c>
      <c r="O482" s="36" t="s">
        <v>574</v>
      </c>
      <c r="P482" s="37"/>
      <c r="Q482" s="37"/>
      <c r="R482" s="37"/>
      <c r="AMK482" s="38"/>
    </row>
    <row r="483" spans="1:18 1025:1025" s="30" customFormat="1" ht="28.15" customHeight="1" x14ac:dyDescent="0.3">
      <c r="A483" s="39" t="s">
        <v>945</v>
      </c>
      <c r="B483" s="40" t="s">
        <v>110</v>
      </c>
      <c r="C483" s="40" t="s">
        <v>62</v>
      </c>
      <c r="D483" s="40" t="s">
        <v>63</v>
      </c>
      <c r="E483" s="40" t="s">
        <v>946</v>
      </c>
      <c r="F483" s="40" t="s">
        <v>947</v>
      </c>
      <c r="G483" s="44">
        <v>800000</v>
      </c>
      <c r="H483" s="44">
        <v>800000</v>
      </c>
      <c r="I483" s="44">
        <v>0</v>
      </c>
      <c r="J483" s="36">
        <v>0</v>
      </c>
      <c r="K483" s="36">
        <v>0</v>
      </c>
      <c r="L483" s="36">
        <v>0</v>
      </c>
      <c r="M483" s="36">
        <v>0</v>
      </c>
      <c r="N483" s="36" t="s">
        <v>59</v>
      </c>
      <c r="O483" s="36" t="s">
        <v>574</v>
      </c>
      <c r="P483" s="37"/>
      <c r="Q483" s="37"/>
      <c r="R483" s="37"/>
      <c r="AMK483" s="38"/>
    </row>
    <row r="484" spans="1:18 1025:1025" s="30" customFormat="1" ht="28.15" customHeight="1" x14ac:dyDescent="0.3">
      <c r="A484" s="39" t="s">
        <v>956</v>
      </c>
      <c r="B484" s="40" t="s">
        <v>385</v>
      </c>
      <c r="C484" s="40" t="s">
        <v>62</v>
      </c>
      <c r="D484" s="40" t="s">
        <v>63</v>
      </c>
      <c r="E484" s="40" t="s">
        <v>957</v>
      </c>
      <c r="F484" s="40" t="s">
        <v>958</v>
      </c>
      <c r="G484" s="44">
        <v>590500</v>
      </c>
      <c r="H484" s="44">
        <v>590500</v>
      </c>
      <c r="I484" s="44">
        <v>0</v>
      </c>
      <c r="J484" s="36">
        <v>0</v>
      </c>
      <c r="K484" s="36">
        <v>0</v>
      </c>
      <c r="L484" s="36">
        <v>0</v>
      </c>
      <c r="M484" s="36">
        <v>0</v>
      </c>
      <c r="N484" s="36" t="s">
        <v>59</v>
      </c>
      <c r="O484" s="36" t="s">
        <v>574</v>
      </c>
      <c r="P484" s="37"/>
      <c r="Q484" s="37"/>
      <c r="R484" s="37"/>
      <c r="AMK484" s="38"/>
    </row>
    <row r="485" spans="1:18 1025:1025" s="30" customFormat="1" ht="28.15" customHeight="1" x14ac:dyDescent="0.3">
      <c r="A485" s="39" t="s">
        <v>970</v>
      </c>
      <c r="B485" s="40" t="s">
        <v>971</v>
      </c>
      <c r="C485" s="40" t="s">
        <v>62</v>
      </c>
      <c r="D485" s="40" t="s">
        <v>63</v>
      </c>
      <c r="E485" s="40" t="s">
        <v>972</v>
      </c>
      <c r="F485" s="40" t="s">
        <v>973</v>
      </c>
      <c r="G485" s="44">
        <v>850000</v>
      </c>
      <c r="H485" s="44">
        <v>850000</v>
      </c>
      <c r="I485" s="44">
        <v>0</v>
      </c>
      <c r="J485" s="36">
        <v>0</v>
      </c>
      <c r="K485" s="36">
        <v>0</v>
      </c>
      <c r="L485" s="36">
        <v>0</v>
      </c>
      <c r="M485" s="36">
        <v>0</v>
      </c>
      <c r="N485" s="36" t="s">
        <v>59</v>
      </c>
      <c r="O485" s="36" t="s">
        <v>574</v>
      </c>
      <c r="P485" s="37"/>
      <c r="Q485" s="37"/>
      <c r="R485" s="37"/>
      <c r="AMK485" s="38"/>
    </row>
    <row r="486" spans="1:18 1025:1025" s="30" customFormat="1" ht="28.15" customHeight="1" x14ac:dyDescent="0.3">
      <c r="A486" s="39" t="s">
        <v>990</v>
      </c>
      <c r="B486" s="40" t="s">
        <v>116</v>
      </c>
      <c r="C486" s="40" t="s">
        <v>62</v>
      </c>
      <c r="D486" s="40" t="s">
        <v>63</v>
      </c>
      <c r="E486" s="40" t="s">
        <v>991</v>
      </c>
      <c r="F486" s="40" t="s">
        <v>992</v>
      </c>
      <c r="G486" s="44">
        <v>318958.96999999997</v>
      </c>
      <c r="H486" s="44">
        <v>318958.96999999997</v>
      </c>
      <c r="I486" s="44">
        <v>0</v>
      </c>
      <c r="J486" s="36">
        <v>0</v>
      </c>
      <c r="K486" s="36">
        <v>0</v>
      </c>
      <c r="L486" s="36">
        <v>0</v>
      </c>
      <c r="M486" s="36">
        <v>0</v>
      </c>
      <c r="N486" s="36" t="s">
        <v>59</v>
      </c>
      <c r="O486" s="36" t="s">
        <v>574</v>
      </c>
      <c r="P486" s="37"/>
      <c r="Q486" s="37"/>
      <c r="R486" s="37"/>
      <c r="AMK486" s="38"/>
    </row>
    <row r="487" spans="1:18 1025:1025" s="30" customFormat="1" ht="28.15" customHeight="1" x14ac:dyDescent="0.3">
      <c r="A487" s="39"/>
      <c r="B487" s="40" t="s">
        <v>72</v>
      </c>
      <c r="C487" s="40" t="s">
        <v>62</v>
      </c>
      <c r="D487" s="40" t="s">
        <v>63</v>
      </c>
      <c r="E487" s="40" t="s">
        <v>73</v>
      </c>
      <c r="F487" s="40" t="s">
        <v>74</v>
      </c>
      <c r="G487" s="44">
        <v>699995.69</v>
      </c>
      <c r="H487" s="44">
        <v>699995.69</v>
      </c>
      <c r="I487" s="44">
        <v>0</v>
      </c>
      <c r="J487" s="36">
        <v>0</v>
      </c>
      <c r="K487" s="36">
        <v>0</v>
      </c>
      <c r="L487" s="36">
        <v>0</v>
      </c>
      <c r="M487" s="36">
        <v>0</v>
      </c>
      <c r="N487" s="36">
        <v>0</v>
      </c>
      <c r="O487" s="36">
        <v>0</v>
      </c>
      <c r="P487" s="37"/>
      <c r="Q487" s="37"/>
      <c r="R487" s="37"/>
      <c r="AMK487" s="38"/>
    </row>
    <row r="488" spans="1:18 1025:1025" s="30" customFormat="1" ht="28.15" customHeight="1" x14ac:dyDescent="0.3">
      <c r="A488" s="39"/>
      <c r="B488" s="40" t="s">
        <v>61</v>
      </c>
      <c r="C488" s="40" t="s">
        <v>62</v>
      </c>
      <c r="D488" s="40" t="s">
        <v>63</v>
      </c>
      <c r="E488" s="40" t="s">
        <v>64</v>
      </c>
      <c r="F488" s="40" t="s">
        <v>65</v>
      </c>
      <c r="G488" s="44">
        <v>630000</v>
      </c>
      <c r="H488" s="44">
        <v>630000</v>
      </c>
      <c r="I488" s="44">
        <v>0</v>
      </c>
      <c r="J488" s="36">
        <v>0</v>
      </c>
      <c r="K488" s="36">
        <v>0</v>
      </c>
      <c r="L488" s="36">
        <v>0</v>
      </c>
      <c r="M488" s="36">
        <v>0</v>
      </c>
      <c r="N488" s="36">
        <v>0</v>
      </c>
      <c r="O488" s="36">
        <v>0</v>
      </c>
      <c r="P488" s="37"/>
      <c r="Q488" s="37"/>
      <c r="R488" s="37"/>
      <c r="AMK488" s="38"/>
    </row>
    <row r="489" spans="1:18 1025:1025" s="30" customFormat="1" ht="59.5" customHeight="1" x14ac:dyDescent="0.3">
      <c r="A489" s="39" t="s">
        <v>978</v>
      </c>
      <c r="B489" s="40" t="s">
        <v>979</v>
      </c>
      <c r="C489" s="40" t="s">
        <v>62</v>
      </c>
      <c r="D489" s="40" t="s">
        <v>63</v>
      </c>
      <c r="E489" s="40" t="s">
        <v>980</v>
      </c>
      <c r="F489" s="40" t="s">
        <v>981</v>
      </c>
      <c r="G489" s="44">
        <v>494104.39</v>
      </c>
      <c r="H489" s="44">
        <v>494104.39</v>
      </c>
      <c r="I489" s="44">
        <v>0</v>
      </c>
      <c r="J489" s="36">
        <v>0</v>
      </c>
      <c r="K489" s="36">
        <v>0</v>
      </c>
      <c r="L489" s="36">
        <v>0</v>
      </c>
      <c r="M489" s="36">
        <v>0</v>
      </c>
      <c r="N489" s="36" t="s">
        <v>59</v>
      </c>
      <c r="O489" s="36" t="s">
        <v>574</v>
      </c>
      <c r="P489" s="37"/>
      <c r="Q489" s="37"/>
      <c r="R489" s="37"/>
      <c r="AMK489" s="38"/>
    </row>
    <row r="490" spans="1:18 1025:1025" s="30" customFormat="1" ht="59.5" customHeight="1" x14ac:dyDescent="0.3">
      <c r="A490" s="39"/>
      <c r="B490" s="40" t="s">
        <v>66</v>
      </c>
      <c r="C490" s="40" t="s">
        <v>62</v>
      </c>
      <c r="D490" s="40" t="s">
        <v>63</v>
      </c>
      <c r="E490" s="40" t="s">
        <v>67</v>
      </c>
      <c r="F490" s="40" t="s">
        <v>68</v>
      </c>
      <c r="G490" s="44">
        <v>800000</v>
      </c>
      <c r="H490" s="44">
        <v>800000</v>
      </c>
      <c r="I490" s="44">
        <v>0</v>
      </c>
      <c r="J490" s="36">
        <v>0</v>
      </c>
      <c r="K490" s="36">
        <v>0</v>
      </c>
      <c r="L490" s="36">
        <v>0</v>
      </c>
      <c r="M490" s="36">
        <v>0</v>
      </c>
      <c r="N490" s="36">
        <v>0</v>
      </c>
      <c r="O490" s="36">
        <v>0</v>
      </c>
      <c r="P490" s="37"/>
      <c r="Q490" s="37"/>
      <c r="R490" s="37"/>
      <c r="AMK490" s="38"/>
    </row>
    <row r="491" spans="1:18 1025:1025" s="30" customFormat="1" ht="28.15" customHeight="1" x14ac:dyDescent="0.3">
      <c r="A491" s="39"/>
      <c r="B491" s="40" t="s">
        <v>69</v>
      </c>
      <c r="C491" s="40" t="s">
        <v>62</v>
      </c>
      <c r="D491" s="40" t="s">
        <v>63</v>
      </c>
      <c r="E491" s="40" t="s">
        <v>70</v>
      </c>
      <c r="F491" s="40" t="s">
        <v>71</v>
      </c>
      <c r="G491" s="44">
        <v>740000</v>
      </c>
      <c r="H491" s="44">
        <v>740000</v>
      </c>
      <c r="I491" s="44">
        <v>0</v>
      </c>
      <c r="J491" s="36">
        <v>0</v>
      </c>
      <c r="K491" s="36">
        <v>0</v>
      </c>
      <c r="L491" s="36">
        <v>0</v>
      </c>
      <c r="M491" s="36">
        <v>0</v>
      </c>
      <c r="N491" s="36">
        <v>0</v>
      </c>
      <c r="O491" s="36">
        <v>0</v>
      </c>
      <c r="P491" s="37"/>
      <c r="Q491" s="37"/>
      <c r="R491" s="37"/>
      <c r="AMK491" s="38"/>
    </row>
    <row r="492" spans="1:18 1025:1025" s="30" customFormat="1" ht="28.15" customHeight="1" x14ac:dyDescent="0.3">
      <c r="A492" s="39"/>
      <c r="B492" s="40" t="s">
        <v>78</v>
      </c>
      <c r="C492" s="40" t="s">
        <v>62</v>
      </c>
      <c r="D492" s="40" t="s">
        <v>63</v>
      </c>
      <c r="E492" s="40" t="s">
        <v>79</v>
      </c>
      <c r="F492" s="40" t="s">
        <v>80</v>
      </c>
      <c r="G492" s="44">
        <v>620000</v>
      </c>
      <c r="H492" s="44">
        <v>620000</v>
      </c>
      <c r="I492" s="44">
        <v>0</v>
      </c>
      <c r="J492" s="36">
        <v>0</v>
      </c>
      <c r="K492" s="36">
        <v>0</v>
      </c>
      <c r="L492" s="36">
        <v>0</v>
      </c>
      <c r="M492" s="36">
        <v>0</v>
      </c>
      <c r="N492" s="36">
        <v>0</v>
      </c>
      <c r="O492" s="36">
        <v>0</v>
      </c>
      <c r="P492" s="37"/>
      <c r="Q492" s="37"/>
      <c r="R492" s="37"/>
      <c r="AMK492" s="38"/>
    </row>
    <row r="493" spans="1:18 1025:1025" s="30" customFormat="1" ht="28.15" customHeight="1" x14ac:dyDescent="0.3">
      <c r="A493" s="39" t="s">
        <v>952</v>
      </c>
      <c r="B493" s="40" t="s">
        <v>953</v>
      </c>
      <c r="C493" s="40" t="s">
        <v>62</v>
      </c>
      <c r="D493" s="40" t="s">
        <v>63</v>
      </c>
      <c r="E493" s="40" t="s">
        <v>954</v>
      </c>
      <c r="F493" s="40" t="s">
        <v>955</v>
      </c>
      <c r="G493" s="44">
        <v>607515.85</v>
      </c>
      <c r="H493" s="44">
        <v>607515.85</v>
      </c>
      <c r="I493" s="44">
        <v>0</v>
      </c>
      <c r="J493" s="36">
        <v>0</v>
      </c>
      <c r="K493" s="36">
        <v>0</v>
      </c>
      <c r="L493" s="36">
        <v>0</v>
      </c>
      <c r="M493" s="36">
        <v>0</v>
      </c>
      <c r="N493" s="36" t="s">
        <v>59</v>
      </c>
      <c r="O493" s="36" t="s">
        <v>574</v>
      </c>
      <c r="P493" s="37"/>
      <c r="Q493" s="37"/>
      <c r="R493" s="37"/>
      <c r="AMK493" s="38"/>
    </row>
    <row r="494" spans="1:18 1025:1025" s="30" customFormat="1" ht="28.15" customHeight="1" x14ac:dyDescent="0.3">
      <c r="A494" s="39" t="s">
        <v>963</v>
      </c>
      <c r="B494" s="40" t="s">
        <v>964</v>
      </c>
      <c r="C494" s="40" t="s">
        <v>62</v>
      </c>
      <c r="D494" s="40" t="s">
        <v>63</v>
      </c>
      <c r="E494" s="40" t="s">
        <v>965</v>
      </c>
      <c r="F494" s="40" t="s">
        <v>966</v>
      </c>
      <c r="G494" s="44">
        <v>540000</v>
      </c>
      <c r="H494" s="44">
        <v>540000</v>
      </c>
      <c r="I494" s="44">
        <v>0</v>
      </c>
      <c r="J494" s="36">
        <v>0</v>
      </c>
      <c r="K494" s="36">
        <v>0</v>
      </c>
      <c r="L494" s="36">
        <v>0</v>
      </c>
      <c r="M494" s="36">
        <v>0</v>
      </c>
      <c r="N494" s="36" t="s">
        <v>59</v>
      </c>
      <c r="O494" s="36" t="s">
        <v>574</v>
      </c>
      <c r="P494" s="37"/>
      <c r="Q494" s="37"/>
      <c r="R494" s="37"/>
      <c r="AMK494" s="38"/>
    </row>
    <row r="495" spans="1:18 1025:1025" s="30" customFormat="1" ht="28.15" customHeight="1" x14ac:dyDescent="0.3">
      <c r="A495" s="39" t="s">
        <v>974</v>
      </c>
      <c r="B495" s="40" t="s">
        <v>975</v>
      </c>
      <c r="C495" s="40" t="s">
        <v>62</v>
      </c>
      <c r="D495" s="40" t="s">
        <v>63</v>
      </c>
      <c r="E495" s="40" t="s">
        <v>976</v>
      </c>
      <c r="F495" s="40" t="s">
        <v>977</v>
      </c>
      <c r="G495" s="44">
        <v>590000</v>
      </c>
      <c r="H495" s="44">
        <v>590000</v>
      </c>
      <c r="I495" s="44">
        <v>0</v>
      </c>
      <c r="J495" s="36">
        <v>0</v>
      </c>
      <c r="K495" s="36">
        <v>0</v>
      </c>
      <c r="L495" s="36">
        <v>0</v>
      </c>
      <c r="M495" s="36">
        <v>0</v>
      </c>
      <c r="N495" s="36" t="s">
        <v>59</v>
      </c>
      <c r="O495" s="36" t="s">
        <v>574</v>
      </c>
      <c r="P495" s="37"/>
      <c r="Q495" s="37"/>
      <c r="R495" s="37"/>
      <c r="AMK495" s="38"/>
    </row>
    <row r="496" spans="1:18 1025:1025" s="30" customFormat="1" ht="28.15" customHeight="1" x14ac:dyDescent="0.3">
      <c r="A496" s="39" t="s">
        <v>982</v>
      </c>
      <c r="B496" s="40" t="s">
        <v>983</v>
      </c>
      <c r="C496" s="40" t="s">
        <v>62</v>
      </c>
      <c r="D496" s="40" t="s">
        <v>63</v>
      </c>
      <c r="E496" s="40" t="s">
        <v>984</v>
      </c>
      <c r="F496" s="40" t="s">
        <v>985</v>
      </c>
      <c r="G496" s="44">
        <v>430000</v>
      </c>
      <c r="H496" s="44">
        <v>430000</v>
      </c>
      <c r="I496" s="44">
        <v>0</v>
      </c>
      <c r="J496" s="36">
        <v>0</v>
      </c>
      <c r="K496" s="36">
        <v>0</v>
      </c>
      <c r="L496" s="36">
        <v>0</v>
      </c>
      <c r="M496" s="36">
        <v>0</v>
      </c>
      <c r="N496" s="36" t="s">
        <v>59</v>
      </c>
      <c r="O496" s="36" t="s">
        <v>574</v>
      </c>
      <c r="P496" s="37"/>
      <c r="Q496" s="37"/>
      <c r="R496" s="37"/>
      <c r="AMK496" s="38"/>
    </row>
    <row r="497" spans="1:18 1025:1025" s="30" customFormat="1" ht="28.15" customHeight="1" x14ac:dyDescent="0.3">
      <c r="A497" s="39"/>
      <c r="B497" s="40" t="s">
        <v>217</v>
      </c>
      <c r="C497" s="40" t="s">
        <v>62</v>
      </c>
      <c r="D497" s="40" t="s">
        <v>63</v>
      </c>
      <c r="E497" s="40" t="s">
        <v>2050</v>
      </c>
      <c r="F497" s="40" t="s">
        <v>2051</v>
      </c>
      <c r="G497" s="44">
        <v>1599657.94</v>
      </c>
      <c r="H497" s="44">
        <v>1599657.94</v>
      </c>
      <c r="I497" s="44">
        <v>0</v>
      </c>
      <c r="J497" s="36">
        <v>0</v>
      </c>
      <c r="K497" s="36">
        <v>0</v>
      </c>
      <c r="L497" s="36">
        <v>0</v>
      </c>
      <c r="M497" s="36">
        <v>0</v>
      </c>
      <c r="N497" s="36" t="s">
        <v>59</v>
      </c>
      <c r="O497" s="36" t="s">
        <v>574</v>
      </c>
      <c r="P497" s="37"/>
      <c r="Q497" s="37"/>
      <c r="R497" s="37"/>
      <c r="AMK497" s="38"/>
    </row>
    <row r="498" spans="1:18 1025:1025" s="30" customFormat="1" ht="28.15" customHeight="1" x14ac:dyDescent="0.3">
      <c r="A498" s="39" t="s">
        <v>941</v>
      </c>
      <c r="B498" s="40" t="s">
        <v>942</v>
      </c>
      <c r="C498" s="40" t="s">
        <v>62</v>
      </c>
      <c r="D498" s="40" t="s">
        <v>63</v>
      </c>
      <c r="E498" s="40" t="s">
        <v>943</v>
      </c>
      <c r="F498" s="40" t="s">
        <v>944</v>
      </c>
      <c r="G498" s="44">
        <v>918600</v>
      </c>
      <c r="H498" s="44">
        <v>918600</v>
      </c>
      <c r="I498" s="44">
        <v>0</v>
      </c>
      <c r="J498" s="36">
        <v>0</v>
      </c>
      <c r="K498" s="36">
        <v>0</v>
      </c>
      <c r="L498" s="36">
        <v>0</v>
      </c>
      <c r="M498" s="36">
        <v>0</v>
      </c>
      <c r="N498" s="36" t="s">
        <v>59</v>
      </c>
      <c r="O498" s="36" t="s">
        <v>574</v>
      </c>
      <c r="P498" s="37"/>
      <c r="Q498" s="37"/>
      <c r="R498" s="37"/>
      <c r="AMK498" s="38"/>
    </row>
    <row r="499" spans="1:18 1025:1025" s="30" customFormat="1" ht="28.15" customHeight="1" x14ac:dyDescent="0.3">
      <c r="A499" s="39" t="s">
        <v>1490</v>
      </c>
      <c r="B499" s="40" t="s">
        <v>1491</v>
      </c>
      <c r="C499" s="40" t="s">
        <v>62</v>
      </c>
      <c r="D499" s="40" t="s">
        <v>1492</v>
      </c>
      <c r="E499" s="40" t="s">
        <v>1493</v>
      </c>
      <c r="F499" s="40" t="s">
        <v>1494</v>
      </c>
      <c r="G499" s="44">
        <v>50000000</v>
      </c>
      <c r="H499" s="44">
        <v>50000000</v>
      </c>
      <c r="I499" s="44">
        <v>0</v>
      </c>
      <c r="J499" s="36" t="s">
        <v>88</v>
      </c>
      <c r="K499" s="36" t="s">
        <v>51</v>
      </c>
      <c r="L499" s="36" t="s">
        <v>59</v>
      </c>
      <c r="M499" s="36" t="s">
        <v>60</v>
      </c>
      <c r="N499" s="36" t="s">
        <v>146</v>
      </c>
      <c r="O499" s="36" t="s">
        <v>1326</v>
      </c>
      <c r="P499" s="37"/>
      <c r="Q499" s="37"/>
      <c r="R499" s="37"/>
      <c r="AMK499" s="38"/>
    </row>
    <row r="500" spans="1:18 1025:1025" s="30" customFormat="1" ht="28.15" customHeight="1" x14ac:dyDescent="0.3">
      <c r="A500" s="39" t="s">
        <v>531</v>
      </c>
      <c r="B500" s="40" t="s">
        <v>532</v>
      </c>
      <c r="C500" s="40" t="s">
        <v>62</v>
      </c>
      <c r="D500" s="40" t="s">
        <v>83</v>
      </c>
      <c r="E500" s="40"/>
      <c r="F500" s="40" t="s">
        <v>533</v>
      </c>
      <c r="G500" s="44">
        <v>120000000</v>
      </c>
      <c r="H500" s="44">
        <v>120000000</v>
      </c>
      <c r="I500" s="44">
        <v>0</v>
      </c>
      <c r="J500" s="36" t="s">
        <v>59</v>
      </c>
      <c r="K500" s="36" t="s">
        <v>59</v>
      </c>
      <c r="L500" s="36" t="s">
        <v>60</v>
      </c>
      <c r="M500" s="36" t="s">
        <v>60</v>
      </c>
      <c r="N500" s="36" t="s">
        <v>159</v>
      </c>
      <c r="O500" s="36" t="s">
        <v>159</v>
      </c>
      <c r="P500" s="37"/>
      <c r="Q500" s="37"/>
      <c r="R500" s="37"/>
      <c r="AMK500" s="38"/>
    </row>
    <row r="501" spans="1:18 1025:1025" s="30" customFormat="1" ht="28.15" customHeight="1" x14ac:dyDescent="0.3">
      <c r="A501" s="39" t="s">
        <v>1533</v>
      </c>
      <c r="B501" s="40" t="s">
        <v>1534</v>
      </c>
      <c r="C501" s="40" t="s">
        <v>1535</v>
      </c>
      <c r="D501" s="40" t="s">
        <v>1536</v>
      </c>
      <c r="E501" s="40" t="s">
        <v>1537</v>
      </c>
      <c r="F501" s="40" t="s">
        <v>1538</v>
      </c>
      <c r="G501" s="44">
        <v>2190000</v>
      </c>
      <c r="H501" s="44">
        <v>2190000</v>
      </c>
      <c r="I501" s="44">
        <v>0</v>
      </c>
      <c r="J501" s="36">
        <v>0</v>
      </c>
      <c r="K501" s="36">
        <v>0</v>
      </c>
      <c r="L501" s="36" t="s">
        <v>88</v>
      </c>
      <c r="M501" s="36" t="s">
        <v>51</v>
      </c>
      <c r="N501" s="36" t="s">
        <v>59</v>
      </c>
      <c r="O501" s="36" t="s">
        <v>1326</v>
      </c>
      <c r="P501" s="37"/>
      <c r="Q501" s="37"/>
      <c r="R501" s="37"/>
      <c r="AMK501" s="38"/>
    </row>
    <row r="502" spans="1:18 1025:1025" s="30" customFormat="1" ht="28.15" customHeight="1" x14ac:dyDescent="0.3">
      <c r="A502" s="39" t="s">
        <v>1686</v>
      </c>
      <c r="B502" s="40" t="s">
        <v>1687</v>
      </c>
      <c r="C502" s="40" t="s">
        <v>1535</v>
      </c>
      <c r="D502" s="40" t="s">
        <v>1536</v>
      </c>
      <c r="E502" s="40" t="s">
        <v>1688</v>
      </c>
      <c r="F502" s="40" t="s">
        <v>1689</v>
      </c>
      <c r="G502" s="44">
        <v>9875971.5800000001</v>
      </c>
      <c r="H502" s="44">
        <v>9875971.5800000001</v>
      </c>
      <c r="I502" s="44">
        <v>0</v>
      </c>
      <c r="J502" s="36" t="s">
        <v>88</v>
      </c>
      <c r="K502" s="36" t="s">
        <v>51</v>
      </c>
      <c r="L502" s="36" t="s">
        <v>59</v>
      </c>
      <c r="M502" s="36" t="s">
        <v>60</v>
      </c>
      <c r="N502" s="36" t="s">
        <v>146</v>
      </c>
      <c r="O502" s="36" t="s">
        <v>1633</v>
      </c>
      <c r="P502" s="37"/>
      <c r="Q502" s="37"/>
      <c r="R502" s="37"/>
      <c r="AMK502" s="38"/>
    </row>
    <row r="503" spans="1:18 1025:1025" s="30" customFormat="1" ht="28.15" customHeight="1" x14ac:dyDescent="0.3">
      <c r="A503" s="39" t="s">
        <v>1690</v>
      </c>
      <c r="B503" s="40" t="s">
        <v>1691</v>
      </c>
      <c r="C503" s="40" t="s">
        <v>1535</v>
      </c>
      <c r="D503" s="40" t="s">
        <v>1536</v>
      </c>
      <c r="E503" s="40" t="s">
        <v>1692</v>
      </c>
      <c r="F503" s="40" t="s">
        <v>1693</v>
      </c>
      <c r="G503" s="44">
        <v>1250000</v>
      </c>
      <c r="H503" s="44">
        <v>1250000</v>
      </c>
      <c r="I503" s="44">
        <v>0</v>
      </c>
      <c r="J503" s="36">
        <v>0</v>
      </c>
      <c r="K503" s="36">
        <v>0</v>
      </c>
      <c r="L503" s="36" t="s">
        <v>88</v>
      </c>
      <c r="M503" s="36" t="s">
        <v>51</v>
      </c>
      <c r="N503" s="36" t="s">
        <v>59</v>
      </c>
      <c r="O503" s="36" t="s">
        <v>1633</v>
      </c>
      <c r="P503" s="37"/>
      <c r="Q503" s="37"/>
      <c r="R503" s="37"/>
      <c r="AMK503" s="38"/>
    </row>
    <row r="504" spans="1:18 1025:1025" s="30" customFormat="1" ht="28.15" customHeight="1" x14ac:dyDescent="0.3">
      <c r="A504" s="39" t="s">
        <v>1694</v>
      </c>
      <c r="B504" s="40" t="s">
        <v>1691</v>
      </c>
      <c r="C504" s="40" t="s">
        <v>1535</v>
      </c>
      <c r="D504" s="40" t="s">
        <v>1536</v>
      </c>
      <c r="E504" s="40" t="s">
        <v>1695</v>
      </c>
      <c r="F504" s="40" t="s">
        <v>1696</v>
      </c>
      <c r="G504" s="44">
        <v>850000</v>
      </c>
      <c r="H504" s="44">
        <v>850000</v>
      </c>
      <c r="I504" s="44">
        <v>0</v>
      </c>
      <c r="J504" s="36">
        <v>0</v>
      </c>
      <c r="K504" s="36">
        <v>0</v>
      </c>
      <c r="L504" s="36" t="s">
        <v>88</v>
      </c>
      <c r="M504" s="36" t="s">
        <v>51</v>
      </c>
      <c r="N504" s="36" t="s">
        <v>59</v>
      </c>
      <c r="O504" s="36" t="s">
        <v>1633</v>
      </c>
      <c r="P504" s="37"/>
      <c r="Q504" s="37"/>
      <c r="R504" s="37"/>
      <c r="AMK504" s="38"/>
    </row>
    <row r="505" spans="1:18 1025:1025" s="30" customFormat="1" ht="28.15" customHeight="1" x14ac:dyDescent="0.3">
      <c r="A505" s="39" t="s">
        <v>1697</v>
      </c>
      <c r="B505" s="40" t="s">
        <v>1698</v>
      </c>
      <c r="C505" s="40" t="s">
        <v>1535</v>
      </c>
      <c r="D505" s="40" t="s">
        <v>1536</v>
      </c>
      <c r="E505" s="40" t="s">
        <v>1699</v>
      </c>
      <c r="F505" s="40" t="s">
        <v>1700</v>
      </c>
      <c r="G505" s="44">
        <v>8993962.4700000007</v>
      </c>
      <c r="H505" s="44">
        <v>8993962.4700000007</v>
      </c>
      <c r="I505" s="44">
        <v>0</v>
      </c>
      <c r="J505" s="36">
        <v>0</v>
      </c>
      <c r="K505" s="36">
        <v>0</v>
      </c>
      <c r="L505" s="36" t="s">
        <v>88</v>
      </c>
      <c r="M505" s="36" t="s">
        <v>51</v>
      </c>
      <c r="N505" s="36" t="s">
        <v>59</v>
      </c>
      <c r="O505" s="36" t="s">
        <v>1633</v>
      </c>
      <c r="P505" s="37"/>
      <c r="Q505" s="37"/>
      <c r="R505" s="37"/>
      <c r="AMK505" s="38"/>
    </row>
    <row r="506" spans="1:18 1025:1025" s="30" customFormat="1" ht="28.15" customHeight="1" x14ac:dyDescent="0.3">
      <c r="A506" s="39" t="s">
        <v>1701</v>
      </c>
      <c r="B506" s="40" t="s">
        <v>1702</v>
      </c>
      <c r="C506" s="40" t="s">
        <v>1535</v>
      </c>
      <c r="D506" s="40" t="s">
        <v>1536</v>
      </c>
      <c r="E506" s="40" t="s">
        <v>1703</v>
      </c>
      <c r="F506" s="40" t="s">
        <v>1704</v>
      </c>
      <c r="G506" s="44">
        <v>790087.68000000005</v>
      </c>
      <c r="H506" s="44">
        <v>790087.68000000005</v>
      </c>
      <c r="I506" s="44">
        <v>0</v>
      </c>
      <c r="J506" s="36">
        <v>0</v>
      </c>
      <c r="K506" s="36">
        <v>0</v>
      </c>
      <c r="L506" s="36" t="s">
        <v>88</v>
      </c>
      <c r="M506" s="36" t="s">
        <v>51</v>
      </c>
      <c r="N506" s="36" t="s">
        <v>59</v>
      </c>
      <c r="O506" s="36" t="s">
        <v>1633</v>
      </c>
      <c r="P506" s="37"/>
      <c r="Q506" s="37"/>
      <c r="R506" s="37"/>
      <c r="AMK506" s="38"/>
    </row>
    <row r="507" spans="1:18 1025:1025" s="30" customFormat="1" ht="28.15" customHeight="1" x14ac:dyDescent="0.3">
      <c r="A507" s="39" t="s">
        <v>1705</v>
      </c>
      <c r="B507" s="40" t="s">
        <v>1706</v>
      </c>
      <c r="C507" s="40" t="s">
        <v>1535</v>
      </c>
      <c r="D507" s="40" t="s">
        <v>1536</v>
      </c>
      <c r="E507" s="40" t="s">
        <v>1707</v>
      </c>
      <c r="F507" s="40" t="s">
        <v>1708</v>
      </c>
      <c r="G507" s="44">
        <v>3721555.83</v>
      </c>
      <c r="H507" s="44">
        <v>3721555.83</v>
      </c>
      <c r="I507" s="44">
        <v>0</v>
      </c>
      <c r="J507" s="36">
        <v>0</v>
      </c>
      <c r="K507" s="36">
        <v>0</v>
      </c>
      <c r="L507" s="36" t="s">
        <v>88</v>
      </c>
      <c r="M507" s="36" t="s">
        <v>51</v>
      </c>
      <c r="N507" s="36" t="s">
        <v>59</v>
      </c>
      <c r="O507" s="36" t="s">
        <v>1633</v>
      </c>
      <c r="P507" s="37"/>
      <c r="Q507" s="37"/>
      <c r="R507" s="37"/>
      <c r="AMK507" s="38"/>
    </row>
    <row r="508" spans="1:18 1025:1025" s="30" customFormat="1" ht="28.15" customHeight="1" x14ac:dyDescent="0.3">
      <c r="A508" s="39" t="s">
        <v>1709</v>
      </c>
      <c r="B508" s="40" t="s">
        <v>1710</v>
      </c>
      <c r="C508" s="40" t="s">
        <v>1535</v>
      </c>
      <c r="D508" s="40" t="s">
        <v>1536</v>
      </c>
      <c r="E508" s="40" t="s">
        <v>1711</v>
      </c>
      <c r="F508" s="40" t="s">
        <v>1712</v>
      </c>
      <c r="G508" s="44">
        <v>1166001.3500000001</v>
      </c>
      <c r="H508" s="44">
        <v>1166001.3500000001</v>
      </c>
      <c r="I508" s="44">
        <v>0</v>
      </c>
      <c r="J508" s="36">
        <v>0</v>
      </c>
      <c r="K508" s="36">
        <v>0</v>
      </c>
      <c r="L508" s="36" t="s">
        <v>88</v>
      </c>
      <c r="M508" s="36" t="s">
        <v>51</v>
      </c>
      <c r="N508" s="36" t="s">
        <v>59</v>
      </c>
      <c r="O508" s="36" t="s">
        <v>1633</v>
      </c>
      <c r="P508" s="37"/>
      <c r="Q508" s="37"/>
      <c r="R508" s="37"/>
      <c r="AMK508" s="38"/>
    </row>
    <row r="509" spans="1:18 1025:1025" s="30" customFormat="1" ht="28.15" customHeight="1" x14ac:dyDescent="0.3">
      <c r="A509" s="39" t="s">
        <v>1713</v>
      </c>
      <c r="B509" s="40" t="s">
        <v>125</v>
      </c>
      <c r="C509" s="40" t="s">
        <v>1535</v>
      </c>
      <c r="D509" s="40" t="s">
        <v>1536</v>
      </c>
      <c r="E509" s="40" t="s">
        <v>1714</v>
      </c>
      <c r="F509" s="40" t="s">
        <v>1715</v>
      </c>
      <c r="G509" s="44">
        <v>2795767.88</v>
      </c>
      <c r="H509" s="44">
        <v>2795767.88</v>
      </c>
      <c r="I509" s="44">
        <v>0</v>
      </c>
      <c r="J509" s="36">
        <v>0</v>
      </c>
      <c r="K509" s="36">
        <v>0</v>
      </c>
      <c r="L509" s="36" t="s">
        <v>88</v>
      </c>
      <c r="M509" s="36" t="s">
        <v>51</v>
      </c>
      <c r="N509" s="36" t="s">
        <v>59</v>
      </c>
      <c r="O509" s="36" t="s">
        <v>1633</v>
      </c>
      <c r="P509" s="37"/>
      <c r="Q509" s="37"/>
      <c r="R509" s="37"/>
      <c r="AMK509" s="38"/>
    </row>
    <row r="510" spans="1:18 1025:1025" s="30" customFormat="1" ht="28.15" customHeight="1" x14ac:dyDescent="0.3">
      <c r="A510" s="39" t="s">
        <v>1716</v>
      </c>
      <c r="B510" s="40" t="s">
        <v>1717</v>
      </c>
      <c r="C510" s="40" t="s">
        <v>1535</v>
      </c>
      <c r="D510" s="40" t="s">
        <v>1536</v>
      </c>
      <c r="E510" s="40" t="s">
        <v>1718</v>
      </c>
      <c r="F510" s="40" t="s">
        <v>1719</v>
      </c>
      <c r="G510" s="44">
        <v>770000</v>
      </c>
      <c r="H510" s="44">
        <v>770000</v>
      </c>
      <c r="I510" s="44">
        <v>0</v>
      </c>
      <c r="J510" s="36">
        <v>0</v>
      </c>
      <c r="K510" s="36">
        <v>0</v>
      </c>
      <c r="L510" s="36" t="s">
        <v>88</v>
      </c>
      <c r="M510" s="36" t="s">
        <v>51</v>
      </c>
      <c r="N510" s="36" t="s">
        <v>59</v>
      </c>
      <c r="O510" s="36" t="s">
        <v>1633</v>
      </c>
      <c r="P510" s="37"/>
      <c r="Q510" s="37"/>
      <c r="R510" s="37"/>
      <c r="AMK510" s="38"/>
    </row>
    <row r="511" spans="1:18 1025:1025" s="30" customFormat="1" ht="28.15" customHeight="1" x14ac:dyDescent="0.3">
      <c r="A511" s="39" t="s">
        <v>1720</v>
      </c>
      <c r="B511" s="40" t="s">
        <v>1721</v>
      </c>
      <c r="C511" s="40" t="s">
        <v>1535</v>
      </c>
      <c r="D511" s="40" t="s">
        <v>1536</v>
      </c>
      <c r="E511" s="40" t="s">
        <v>1722</v>
      </c>
      <c r="F511" s="40" t="s">
        <v>1723</v>
      </c>
      <c r="G511" s="44">
        <v>2180000</v>
      </c>
      <c r="H511" s="44">
        <v>2180000</v>
      </c>
      <c r="I511" s="44">
        <v>0</v>
      </c>
      <c r="J511" s="36">
        <v>0</v>
      </c>
      <c r="K511" s="36">
        <v>0</v>
      </c>
      <c r="L511" s="36" t="s">
        <v>88</v>
      </c>
      <c r="M511" s="36" t="s">
        <v>51</v>
      </c>
      <c r="N511" s="36" t="s">
        <v>59</v>
      </c>
      <c r="O511" s="36" t="s">
        <v>1633</v>
      </c>
      <c r="P511" s="37"/>
      <c r="Q511" s="37"/>
      <c r="R511" s="37"/>
      <c r="AMK511" s="38"/>
    </row>
    <row r="512" spans="1:18 1025:1025" s="30" customFormat="1" ht="28.15" customHeight="1" x14ac:dyDescent="0.3">
      <c r="A512" s="39" t="s">
        <v>1724</v>
      </c>
      <c r="B512" s="40" t="s">
        <v>1725</v>
      </c>
      <c r="C512" s="40" t="s">
        <v>1535</v>
      </c>
      <c r="D512" s="40" t="s">
        <v>1536</v>
      </c>
      <c r="E512" s="40" t="s">
        <v>1726</v>
      </c>
      <c r="F512" s="40" t="s">
        <v>1727</v>
      </c>
      <c r="G512" s="44">
        <v>3415000</v>
      </c>
      <c r="H512" s="44">
        <v>3415000</v>
      </c>
      <c r="I512" s="44">
        <v>0</v>
      </c>
      <c r="J512" s="36">
        <v>0</v>
      </c>
      <c r="K512" s="36">
        <v>0</v>
      </c>
      <c r="L512" s="36" t="s">
        <v>88</v>
      </c>
      <c r="M512" s="36" t="s">
        <v>51</v>
      </c>
      <c r="N512" s="36" t="s">
        <v>59</v>
      </c>
      <c r="O512" s="36" t="s">
        <v>1633</v>
      </c>
      <c r="P512" s="37"/>
      <c r="Q512" s="37"/>
      <c r="R512" s="37"/>
      <c r="AMK512" s="38"/>
    </row>
    <row r="513" spans="1:18 1025:1025" s="30" customFormat="1" ht="28.15" customHeight="1" x14ac:dyDescent="0.3">
      <c r="A513" s="39" t="s">
        <v>1728</v>
      </c>
      <c r="B513" s="40" t="s">
        <v>125</v>
      </c>
      <c r="C513" s="40" t="s">
        <v>1535</v>
      </c>
      <c r="D513" s="40" t="s">
        <v>1536</v>
      </c>
      <c r="E513" s="40" t="s">
        <v>1729</v>
      </c>
      <c r="F513" s="40" t="s">
        <v>1730</v>
      </c>
      <c r="G513" s="44">
        <v>3800000</v>
      </c>
      <c r="H513" s="44">
        <v>3800000</v>
      </c>
      <c r="I513" s="44">
        <v>0</v>
      </c>
      <c r="J513" s="36">
        <v>0</v>
      </c>
      <c r="K513" s="36">
        <v>0</v>
      </c>
      <c r="L513" s="36" t="s">
        <v>59</v>
      </c>
      <c r="M513" s="36" t="s">
        <v>60</v>
      </c>
      <c r="N513" s="36" t="s">
        <v>146</v>
      </c>
      <c r="O513" s="36" t="s">
        <v>1633</v>
      </c>
      <c r="P513" s="37"/>
      <c r="Q513" s="37"/>
      <c r="R513" s="37"/>
      <c r="AMK513" s="38"/>
    </row>
    <row r="514" spans="1:18 1025:1025" s="30" customFormat="1" ht="28.15" customHeight="1" x14ac:dyDescent="0.3">
      <c r="A514" s="39" t="s">
        <v>1731</v>
      </c>
      <c r="B514" s="40" t="s">
        <v>1732</v>
      </c>
      <c r="C514" s="40" t="s">
        <v>1535</v>
      </c>
      <c r="D514" s="40" t="s">
        <v>1536</v>
      </c>
      <c r="E514" s="40" t="s">
        <v>1733</v>
      </c>
      <c r="F514" s="40" t="s">
        <v>1734</v>
      </c>
      <c r="G514" s="44">
        <v>660000</v>
      </c>
      <c r="H514" s="44">
        <v>660000</v>
      </c>
      <c r="I514" s="44">
        <v>0</v>
      </c>
      <c r="J514" s="36">
        <v>0</v>
      </c>
      <c r="K514" s="36">
        <v>0</v>
      </c>
      <c r="L514" s="36" t="s">
        <v>88</v>
      </c>
      <c r="M514" s="36" t="s">
        <v>51</v>
      </c>
      <c r="N514" s="36" t="s">
        <v>59</v>
      </c>
      <c r="O514" s="36" t="s">
        <v>1633</v>
      </c>
      <c r="P514" s="37"/>
      <c r="Q514" s="37"/>
      <c r="R514" s="37"/>
      <c r="AMK514" s="38"/>
    </row>
    <row r="515" spans="1:18 1025:1025" s="30" customFormat="1" ht="28.15" customHeight="1" x14ac:dyDescent="0.3">
      <c r="A515" s="39" t="s">
        <v>1735</v>
      </c>
      <c r="B515" s="40" t="s">
        <v>1721</v>
      </c>
      <c r="C515" s="40" t="s">
        <v>1535</v>
      </c>
      <c r="D515" s="40" t="s">
        <v>1536</v>
      </c>
      <c r="E515" s="40" t="s">
        <v>1736</v>
      </c>
      <c r="F515" s="40" t="s">
        <v>1737</v>
      </c>
      <c r="G515" s="44">
        <v>2200000</v>
      </c>
      <c r="H515" s="44">
        <v>2200000</v>
      </c>
      <c r="I515" s="44">
        <v>0</v>
      </c>
      <c r="J515" s="36">
        <v>0</v>
      </c>
      <c r="K515" s="36">
        <v>0</v>
      </c>
      <c r="L515" s="36" t="s">
        <v>88</v>
      </c>
      <c r="M515" s="36" t="s">
        <v>51</v>
      </c>
      <c r="N515" s="36" t="s">
        <v>59</v>
      </c>
      <c r="O515" s="36" t="s">
        <v>1633</v>
      </c>
      <c r="P515" s="37"/>
      <c r="Q515" s="37"/>
      <c r="R515" s="37"/>
      <c r="AMK515" s="38"/>
    </row>
    <row r="516" spans="1:18 1025:1025" s="30" customFormat="1" ht="28.15" customHeight="1" x14ac:dyDescent="0.3">
      <c r="A516" s="39" t="s">
        <v>1738</v>
      </c>
      <c r="B516" s="40" t="s">
        <v>1739</v>
      </c>
      <c r="C516" s="40" t="s">
        <v>1535</v>
      </c>
      <c r="D516" s="40" t="s">
        <v>1536</v>
      </c>
      <c r="E516" s="40" t="s">
        <v>1740</v>
      </c>
      <c r="F516" s="40" t="s">
        <v>1741</v>
      </c>
      <c r="G516" s="44">
        <v>505000</v>
      </c>
      <c r="H516" s="44">
        <v>505000</v>
      </c>
      <c r="I516" s="44">
        <v>0</v>
      </c>
      <c r="J516" s="36">
        <v>0</v>
      </c>
      <c r="K516" s="36">
        <v>0</v>
      </c>
      <c r="L516" s="36" t="s">
        <v>88</v>
      </c>
      <c r="M516" s="36" t="s">
        <v>51</v>
      </c>
      <c r="N516" s="36" t="s">
        <v>59</v>
      </c>
      <c r="O516" s="36" t="s">
        <v>1633</v>
      </c>
      <c r="P516" s="37"/>
      <c r="Q516" s="37"/>
      <c r="R516" s="37"/>
      <c r="AMK516" s="38"/>
    </row>
    <row r="517" spans="1:18 1025:1025" s="30" customFormat="1" ht="28.15" customHeight="1" x14ac:dyDescent="0.3">
      <c r="A517" s="39" t="s">
        <v>1742</v>
      </c>
      <c r="B517" s="40" t="s">
        <v>411</v>
      </c>
      <c r="C517" s="40" t="s">
        <v>1535</v>
      </c>
      <c r="D517" s="40" t="s">
        <v>1536</v>
      </c>
      <c r="E517" s="40" t="s">
        <v>1743</v>
      </c>
      <c r="F517" s="40" t="s">
        <v>1744</v>
      </c>
      <c r="G517" s="44">
        <v>1499954.5</v>
      </c>
      <c r="H517" s="44">
        <v>1499954.5</v>
      </c>
      <c r="I517" s="44">
        <v>0</v>
      </c>
      <c r="J517" s="36">
        <v>0</v>
      </c>
      <c r="K517" s="36">
        <v>0</v>
      </c>
      <c r="L517" s="36" t="s">
        <v>88</v>
      </c>
      <c r="M517" s="36" t="s">
        <v>51</v>
      </c>
      <c r="N517" s="36" t="s">
        <v>59</v>
      </c>
      <c r="O517" s="36" t="s">
        <v>1633</v>
      </c>
      <c r="P517" s="37"/>
      <c r="Q517" s="37"/>
      <c r="R517" s="37"/>
      <c r="AMK517" s="38"/>
    </row>
    <row r="518" spans="1:18 1025:1025" s="30" customFormat="1" ht="28.15" customHeight="1" x14ac:dyDescent="0.3">
      <c r="A518" s="39" t="s">
        <v>1745</v>
      </c>
      <c r="B518" s="40" t="s">
        <v>1746</v>
      </c>
      <c r="C518" s="40" t="s">
        <v>1535</v>
      </c>
      <c r="D518" s="40" t="s">
        <v>1536</v>
      </c>
      <c r="E518" s="40" t="s">
        <v>1747</v>
      </c>
      <c r="F518" s="40" t="s">
        <v>1748</v>
      </c>
      <c r="G518" s="44">
        <v>2990000</v>
      </c>
      <c r="H518" s="44">
        <v>2990000</v>
      </c>
      <c r="I518" s="44">
        <v>0</v>
      </c>
      <c r="J518" s="36">
        <v>0</v>
      </c>
      <c r="K518" s="36">
        <v>0</v>
      </c>
      <c r="L518" s="36" t="s">
        <v>88</v>
      </c>
      <c r="M518" s="36" t="s">
        <v>51</v>
      </c>
      <c r="N518" s="36" t="s">
        <v>59</v>
      </c>
      <c r="O518" s="36" t="s">
        <v>1633</v>
      </c>
      <c r="P518" s="37"/>
      <c r="Q518" s="37"/>
      <c r="R518" s="37"/>
      <c r="AMK518" s="38"/>
    </row>
    <row r="519" spans="1:18 1025:1025" s="30" customFormat="1" ht="28.15" customHeight="1" x14ac:dyDescent="0.3">
      <c r="A519" s="39" t="s">
        <v>1749</v>
      </c>
      <c r="B519" s="40" t="s">
        <v>1750</v>
      </c>
      <c r="C519" s="40" t="s">
        <v>1535</v>
      </c>
      <c r="D519" s="40" t="s">
        <v>1536</v>
      </c>
      <c r="E519" s="40" t="s">
        <v>1751</v>
      </c>
      <c r="F519" s="40" t="s">
        <v>1752</v>
      </c>
      <c r="G519" s="44">
        <v>3708067.64</v>
      </c>
      <c r="H519" s="44">
        <v>3708067.64</v>
      </c>
      <c r="I519" s="44">
        <v>0</v>
      </c>
      <c r="J519" s="36">
        <v>0</v>
      </c>
      <c r="K519" s="36">
        <v>0</v>
      </c>
      <c r="L519" s="36" t="s">
        <v>88</v>
      </c>
      <c r="M519" s="36" t="s">
        <v>51</v>
      </c>
      <c r="N519" s="36" t="s">
        <v>59</v>
      </c>
      <c r="O519" s="36" t="s">
        <v>1633</v>
      </c>
      <c r="P519" s="37"/>
      <c r="Q519" s="37"/>
      <c r="R519" s="37"/>
      <c r="AMK519" s="38"/>
    </row>
    <row r="520" spans="1:18 1025:1025" s="30" customFormat="1" ht="28.15" customHeight="1" x14ac:dyDescent="0.3">
      <c r="A520" s="39" t="s">
        <v>1753</v>
      </c>
      <c r="B520" s="40" t="s">
        <v>964</v>
      </c>
      <c r="C520" s="40" t="s">
        <v>1535</v>
      </c>
      <c r="D520" s="40" t="s">
        <v>1536</v>
      </c>
      <c r="E520" s="40" t="s">
        <v>1754</v>
      </c>
      <c r="F520" s="40" t="s">
        <v>1755</v>
      </c>
      <c r="G520" s="44">
        <v>1150000</v>
      </c>
      <c r="H520" s="44">
        <v>1150000</v>
      </c>
      <c r="I520" s="44">
        <v>0</v>
      </c>
      <c r="J520" s="36">
        <v>0</v>
      </c>
      <c r="K520" s="36">
        <v>0</v>
      </c>
      <c r="L520" s="36" t="s">
        <v>88</v>
      </c>
      <c r="M520" s="36" t="s">
        <v>51</v>
      </c>
      <c r="N520" s="36" t="s">
        <v>59</v>
      </c>
      <c r="O520" s="36" t="s">
        <v>1633</v>
      </c>
      <c r="P520" s="37"/>
      <c r="Q520" s="37"/>
      <c r="R520" s="37"/>
      <c r="AMK520" s="38"/>
    </row>
    <row r="521" spans="1:18 1025:1025" s="30" customFormat="1" ht="28.15" customHeight="1" x14ac:dyDescent="0.3">
      <c r="A521" s="39" t="s">
        <v>1756</v>
      </c>
      <c r="B521" s="40" t="s">
        <v>1757</v>
      </c>
      <c r="C521" s="40" t="s">
        <v>1535</v>
      </c>
      <c r="D521" s="40" t="s">
        <v>1536</v>
      </c>
      <c r="E521" s="40" t="s">
        <v>1758</v>
      </c>
      <c r="F521" s="40" t="s">
        <v>1759</v>
      </c>
      <c r="G521" s="44">
        <v>5349000</v>
      </c>
      <c r="H521" s="44">
        <v>5349000</v>
      </c>
      <c r="I521" s="44">
        <v>0</v>
      </c>
      <c r="J521" s="36">
        <v>0</v>
      </c>
      <c r="K521" s="36">
        <v>0</v>
      </c>
      <c r="L521" s="36" t="s">
        <v>88</v>
      </c>
      <c r="M521" s="36" t="s">
        <v>51</v>
      </c>
      <c r="N521" s="36" t="s">
        <v>59</v>
      </c>
      <c r="O521" s="36" t="s">
        <v>1633</v>
      </c>
      <c r="P521" s="37"/>
      <c r="Q521" s="37"/>
      <c r="R521" s="37"/>
      <c r="AMK521" s="38"/>
    </row>
    <row r="522" spans="1:18 1025:1025" s="30" customFormat="1" ht="28.15" customHeight="1" x14ac:dyDescent="0.3">
      <c r="A522" s="39" t="s">
        <v>1760</v>
      </c>
      <c r="B522" s="40" t="s">
        <v>942</v>
      </c>
      <c r="C522" s="40" t="s">
        <v>1535</v>
      </c>
      <c r="D522" s="40" t="s">
        <v>1536</v>
      </c>
      <c r="E522" s="40" t="s">
        <v>1761</v>
      </c>
      <c r="F522" s="40" t="s">
        <v>1762</v>
      </c>
      <c r="G522" s="44">
        <v>539964.93000000005</v>
      </c>
      <c r="H522" s="44">
        <v>539964.93000000005</v>
      </c>
      <c r="I522" s="44">
        <v>0</v>
      </c>
      <c r="J522" s="36">
        <v>0</v>
      </c>
      <c r="K522" s="36">
        <v>0</v>
      </c>
      <c r="L522" s="36" t="s">
        <v>88</v>
      </c>
      <c r="M522" s="36" t="s">
        <v>51</v>
      </c>
      <c r="N522" s="36" t="s">
        <v>59</v>
      </c>
      <c r="O522" s="36" t="s">
        <v>1633</v>
      </c>
      <c r="P522" s="37"/>
      <c r="Q522" s="37"/>
      <c r="R522" s="37"/>
      <c r="AMK522" s="38"/>
    </row>
    <row r="523" spans="1:18 1025:1025" s="30" customFormat="1" ht="28.15" customHeight="1" x14ac:dyDescent="0.3">
      <c r="A523" s="39" t="s">
        <v>1763</v>
      </c>
      <c r="B523" s="40" t="s">
        <v>784</v>
      </c>
      <c r="C523" s="40" t="s">
        <v>1535</v>
      </c>
      <c r="D523" s="40" t="s">
        <v>1536</v>
      </c>
      <c r="E523" s="40" t="s">
        <v>1764</v>
      </c>
      <c r="F523" s="40" t="s">
        <v>1765</v>
      </c>
      <c r="G523" s="44">
        <v>1343000</v>
      </c>
      <c r="H523" s="44">
        <v>1343000</v>
      </c>
      <c r="I523" s="44">
        <v>0</v>
      </c>
      <c r="J523" s="36">
        <v>0</v>
      </c>
      <c r="K523" s="36">
        <v>0</v>
      </c>
      <c r="L523" s="36" t="s">
        <v>88</v>
      </c>
      <c r="M523" s="36" t="s">
        <v>51</v>
      </c>
      <c r="N523" s="36" t="s">
        <v>59</v>
      </c>
      <c r="O523" s="36" t="s">
        <v>1633</v>
      </c>
      <c r="P523" s="37"/>
      <c r="Q523" s="37"/>
      <c r="R523" s="37"/>
      <c r="AMK523" s="38"/>
    </row>
    <row r="524" spans="1:18 1025:1025" s="30" customFormat="1" ht="28.15" customHeight="1" x14ac:dyDescent="0.3">
      <c r="A524" s="39" t="s">
        <v>1766</v>
      </c>
      <c r="B524" s="40" t="s">
        <v>784</v>
      </c>
      <c r="C524" s="40" t="s">
        <v>1535</v>
      </c>
      <c r="D524" s="40" t="s">
        <v>1536</v>
      </c>
      <c r="E524" s="40" t="s">
        <v>1767</v>
      </c>
      <c r="F524" s="40" t="s">
        <v>1768</v>
      </c>
      <c r="G524" s="44">
        <v>1150000</v>
      </c>
      <c r="H524" s="44">
        <v>1150000</v>
      </c>
      <c r="I524" s="44">
        <v>0</v>
      </c>
      <c r="J524" s="36">
        <v>0</v>
      </c>
      <c r="K524" s="36">
        <v>0</v>
      </c>
      <c r="L524" s="36" t="s">
        <v>88</v>
      </c>
      <c r="M524" s="36" t="s">
        <v>51</v>
      </c>
      <c r="N524" s="36" t="s">
        <v>59</v>
      </c>
      <c r="O524" s="36" t="s">
        <v>1633</v>
      </c>
      <c r="P524" s="37"/>
      <c r="Q524" s="37"/>
      <c r="R524" s="37"/>
      <c r="AMK524" s="38"/>
    </row>
    <row r="525" spans="1:18 1025:1025" s="30" customFormat="1" ht="28.15" customHeight="1" x14ac:dyDescent="0.3">
      <c r="A525" s="39" t="s">
        <v>1769</v>
      </c>
      <c r="B525" s="40" t="s">
        <v>784</v>
      </c>
      <c r="C525" s="40" t="s">
        <v>1535</v>
      </c>
      <c r="D525" s="40" t="s">
        <v>1536</v>
      </c>
      <c r="E525" s="40" t="s">
        <v>1770</v>
      </c>
      <c r="F525" s="40" t="s">
        <v>1771</v>
      </c>
      <c r="G525" s="44">
        <v>2450000</v>
      </c>
      <c r="H525" s="44">
        <v>2450000</v>
      </c>
      <c r="I525" s="44">
        <v>0</v>
      </c>
      <c r="J525" s="36">
        <v>0</v>
      </c>
      <c r="K525" s="36">
        <v>0</v>
      </c>
      <c r="L525" s="36" t="s">
        <v>88</v>
      </c>
      <c r="M525" s="36" t="s">
        <v>51</v>
      </c>
      <c r="N525" s="36" t="s">
        <v>59</v>
      </c>
      <c r="O525" s="36" t="s">
        <v>1633</v>
      </c>
      <c r="P525" s="37"/>
      <c r="Q525" s="37"/>
      <c r="R525" s="37"/>
      <c r="AMK525" s="38"/>
    </row>
    <row r="526" spans="1:18 1025:1025" s="30" customFormat="1" ht="28.15" customHeight="1" x14ac:dyDescent="0.3">
      <c r="A526" s="39" t="s">
        <v>1772</v>
      </c>
      <c r="B526" s="40" t="s">
        <v>1773</v>
      </c>
      <c r="C526" s="40" t="s">
        <v>1535</v>
      </c>
      <c r="D526" s="40" t="s">
        <v>1536</v>
      </c>
      <c r="E526" s="40" t="s">
        <v>1774</v>
      </c>
      <c r="F526" s="40" t="s">
        <v>1775</v>
      </c>
      <c r="G526" s="44">
        <v>1000000</v>
      </c>
      <c r="H526" s="44">
        <v>960000</v>
      </c>
      <c r="I526" s="44">
        <v>40000</v>
      </c>
      <c r="J526" s="36">
        <v>0</v>
      </c>
      <c r="K526" s="36">
        <v>0</v>
      </c>
      <c r="L526" s="36" t="s">
        <v>88</v>
      </c>
      <c r="M526" s="36" t="s">
        <v>51</v>
      </c>
      <c r="N526" s="36" t="s">
        <v>59</v>
      </c>
      <c r="O526" s="36" t="s">
        <v>1633</v>
      </c>
      <c r="P526" s="37"/>
      <c r="Q526" s="37"/>
      <c r="R526" s="37"/>
      <c r="AMK526" s="38"/>
    </row>
    <row r="527" spans="1:18 1025:1025" s="30" customFormat="1" ht="28.15" customHeight="1" x14ac:dyDescent="0.3">
      <c r="A527" s="39" t="s">
        <v>1776</v>
      </c>
      <c r="B527" s="40" t="s">
        <v>1113</v>
      </c>
      <c r="C527" s="40" t="s">
        <v>1535</v>
      </c>
      <c r="D527" s="40" t="s">
        <v>1536</v>
      </c>
      <c r="E527" s="40" t="s">
        <v>1777</v>
      </c>
      <c r="F527" s="40" t="s">
        <v>1778</v>
      </c>
      <c r="G527" s="44">
        <v>3394000</v>
      </c>
      <c r="H527" s="44">
        <v>3394000</v>
      </c>
      <c r="I527" s="44">
        <v>0</v>
      </c>
      <c r="J527" s="36">
        <v>0</v>
      </c>
      <c r="K527" s="36">
        <v>0</v>
      </c>
      <c r="L527" s="36" t="s">
        <v>88</v>
      </c>
      <c r="M527" s="36" t="s">
        <v>51</v>
      </c>
      <c r="N527" s="36" t="s">
        <v>59</v>
      </c>
      <c r="O527" s="36" t="s">
        <v>1633</v>
      </c>
      <c r="P527" s="37"/>
      <c r="Q527" s="37"/>
      <c r="R527" s="37"/>
      <c r="AMK527" s="38"/>
    </row>
    <row r="528" spans="1:18 1025:1025" s="30" customFormat="1" ht="28.15" customHeight="1" x14ac:dyDescent="0.3">
      <c r="A528" s="39" t="s">
        <v>1779</v>
      </c>
      <c r="B528" s="40" t="s">
        <v>1780</v>
      </c>
      <c r="C528" s="40" t="s">
        <v>1535</v>
      </c>
      <c r="D528" s="40" t="s">
        <v>1536</v>
      </c>
      <c r="E528" s="40" t="s">
        <v>1781</v>
      </c>
      <c r="F528" s="40" t="s">
        <v>1782</v>
      </c>
      <c r="G528" s="44">
        <v>1128990.24</v>
      </c>
      <c r="H528" s="44">
        <v>1128990.24</v>
      </c>
      <c r="I528" s="44">
        <v>0</v>
      </c>
      <c r="J528" s="36">
        <v>0</v>
      </c>
      <c r="K528" s="36">
        <v>0</v>
      </c>
      <c r="L528" s="36" t="s">
        <v>88</v>
      </c>
      <c r="M528" s="36" t="s">
        <v>51</v>
      </c>
      <c r="N528" s="36" t="s">
        <v>59</v>
      </c>
      <c r="O528" s="36" t="s">
        <v>1633</v>
      </c>
      <c r="P528" s="37"/>
      <c r="Q528" s="37"/>
      <c r="R528" s="37"/>
      <c r="AMK528" s="38"/>
    </row>
    <row r="529" spans="1:18 1025:1025" s="30" customFormat="1" ht="28.15" customHeight="1" x14ac:dyDescent="0.3">
      <c r="A529" s="39" t="s">
        <v>1783</v>
      </c>
      <c r="B529" s="40" t="s">
        <v>942</v>
      </c>
      <c r="C529" s="40" t="s">
        <v>1535</v>
      </c>
      <c r="D529" s="40" t="s">
        <v>1536</v>
      </c>
      <c r="E529" s="40" t="s">
        <v>1784</v>
      </c>
      <c r="F529" s="40" t="s">
        <v>1785</v>
      </c>
      <c r="G529" s="44">
        <v>600000</v>
      </c>
      <c r="H529" s="44">
        <v>600000</v>
      </c>
      <c r="I529" s="44">
        <v>0</v>
      </c>
      <c r="J529" s="36">
        <v>0</v>
      </c>
      <c r="K529" s="36">
        <v>0</v>
      </c>
      <c r="L529" s="36" t="s">
        <v>88</v>
      </c>
      <c r="M529" s="36" t="s">
        <v>51</v>
      </c>
      <c r="N529" s="36" t="s">
        <v>59</v>
      </c>
      <c r="O529" s="36" t="s">
        <v>1633</v>
      </c>
      <c r="P529" s="37"/>
      <c r="Q529" s="37"/>
      <c r="R529" s="37"/>
      <c r="AMK529" s="38"/>
    </row>
    <row r="530" spans="1:18 1025:1025" s="30" customFormat="1" ht="28.15" customHeight="1" x14ac:dyDescent="0.3">
      <c r="A530" s="39" t="s">
        <v>1786</v>
      </c>
      <c r="B530" s="40" t="s">
        <v>1787</v>
      </c>
      <c r="C530" s="40" t="s">
        <v>1535</v>
      </c>
      <c r="D530" s="40" t="s">
        <v>1536</v>
      </c>
      <c r="E530" s="40" t="s">
        <v>1788</v>
      </c>
      <c r="F530" s="40" t="s">
        <v>1789</v>
      </c>
      <c r="G530" s="44">
        <v>2618700</v>
      </c>
      <c r="H530" s="44">
        <v>2618700</v>
      </c>
      <c r="I530" s="44">
        <v>0</v>
      </c>
      <c r="J530" s="36">
        <v>0</v>
      </c>
      <c r="K530" s="36">
        <v>0</v>
      </c>
      <c r="L530" s="36" t="s">
        <v>88</v>
      </c>
      <c r="M530" s="36" t="s">
        <v>51</v>
      </c>
      <c r="N530" s="36" t="s">
        <v>59</v>
      </c>
      <c r="O530" s="36" t="s">
        <v>1633</v>
      </c>
      <c r="P530" s="37"/>
      <c r="Q530" s="37"/>
      <c r="R530" s="37"/>
      <c r="AMK530" s="38"/>
    </row>
    <row r="531" spans="1:18 1025:1025" s="30" customFormat="1" ht="28.15" customHeight="1" x14ac:dyDescent="0.3">
      <c r="A531" s="39" t="s">
        <v>1790</v>
      </c>
      <c r="B531" s="40" t="s">
        <v>1791</v>
      </c>
      <c r="C531" s="40" t="s">
        <v>1535</v>
      </c>
      <c r="D531" s="40" t="s">
        <v>1536</v>
      </c>
      <c r="E531" s="40" t="s">
        <v>1792</v>
      </c>
      <c r="F531" s="40" t="s">
        <v>1793</v>
      </c>
      <c r="G531" s="44">
        <v>1120000</v>
      </c>
      <c r="H531" s="44">
        <v>1120000</v>
      </c>
      <c r="I531" s="44">
        <v>0</v>
      </c>
      <c r="J531" s="36">
        <v>0</v>
      </c>
      <c r="K531" s="36">
        <v>0</v>
      </c>
      <c r="L531" s="36" t="s">
        <v>88</v>
      </c>
      <c r="M531" s="36" t="s">
        <v>51</v>
      </c>
      <c r="N531" s="36" t="s">
        <v>59</v>
      </c>
      <c r="O531" s="36" t="s">
        <v>1633</v>
      </c>
      <c r="P531" s="37"/>
      <c r="Q531" s="37"/>
      <c r="R531" s="37"/>
      <c r="AMK531" s="38"/>
    </row>
    <row r="532" spans="1:18 1025:1025" s="30" customFormat="1" ht="28.15" customHeight="1" x14ac:dyDescent="0.3">
      <c r="A532" s="39" t="s">
        <v>1794</v>
      </c>
      <c r="B532" s="40" t="s">
        <v>1746</v>
      </c>
      <c r="C532" s="40" t="s">
        <v>1535</v>
      </c>
      <c r="D532" s="40" t="s">
        <v>1536</v>
      </c>
      <c r="E532" s="40" t="s">
        <v>1795</v>
      </c>
      <c r="F532" s="40" t="s">
        <v>1796</v>
      </c>
      <c r="G532" s="44">
        <v>855000</v>
      </c>
      <c r="H532" s="44">
        <v>855000</v>
      </c>
      <c r="I532" s="44">
        <v>0</v>
      </c>
      <c r="J532" s="36">
        <v>0</v>
      </c>
      <c r="K532" s="36">
        <v>0</v>
      </c>
      <c r="L532" s="36" t="s">
        <v>88</v>
      </c>
      <c r="M532" s="36" t="s">
        <v>51</v>
      </c>
      <c r="N532" s="36" t="s">
        <v>59</v>
      </c>
      <c r="O532" s="36" t="s">
        <v>1633</v>
      </c>
      <c r="P532" s="37"/>
      <c r="Q532" s="37"/>
      <c r="R532" s="37"/>
      <c r="AMK532" s="38"/>
    </row>
    <row r="533" spans="1:18 1025:1025" s="30" customFormat="1" ht="28.15" customHeight="1" x14ac:dyDescent="0.3">
      <c r="A533" s="39" t="s">
        <v>1797</v>
      </c>
      <c r="B533" s="40" t="s">
        <v>1746</v>
      </c>
      <c r="C533" s="40" t="s">
        <v>1535</v>
      </c>
      <c r="D533" s="40" t="s">
        <v>1536</v>
      </c>
      <c r="E533" s="40" t="s">
        <v>1798</v>
      </c>
      <c r="F533" s="40" t="s">
        <v>1799</v>
      </c>
      <c r="G533" s="44">
        <v>3000000</v>
      </c>
      <c r="H533" s="44">
        <v>3000000</v>
      </c>
      <c r="I533" s="44">
        <v>0</v>
      </c>
      <c r="J533" s="36">
        <v>0</v>
      </c>
      <c r="K533" s="36">
        <v>0</v>
      </c>
      <c r="L533" s="36" t="s">
        <v>88</v>
      </c>
      <c r="M533" s="36" t="s">
        <v>51</v>
      </c>
      <c r="N533" s="36" t="s">
        <v>59</v>
      </c>
      <c r="O533" s="36" t="s">
        <v>1633</v>
      </c>
      <c r="P533" s="37"/>
      <c r="Q533" s="37"/>
      <c r="R533" s="37"/>
      <c r="AMK533" s="38"/>
    </row>
    <row r="534" spans="1:18 1025:1025" s="30" customFormat="1" ht="28.15" customHeight="1" x14ac:dyDescent="0.3">
      <c r="A534" s="39" t="s">
        <v>1800</v>
      </c>
      <c r="B534" s="40" t="s">
        <v>1801</v>
      </c>
      <c r="C534" s="40" t="s">
        <v>1535</v>
      </c>
      <c r="D534" s="40" t="s">
        <v>1536</v>
      </c>
      <c r="E534" s="40" t="s">
        <v>1802</v>
      </c>
      <c r="F534" s="40" t="s">
        <v>1803</v>
      </c>
      <c r="G534" s="44">
        <v>500000</v>
      </c>
      <c r="H534" s="44">
        <v>500000</v>
      </c>
      <c r="I534" s="44">
        <v>0</v>
      </c>
      <c r="J534" s="36">
        <v>0</v>
      </c>
      <c r="K534" s="36">
        <v>0</v>
      </c>
      <c r="L534" s="36" t="s">
        <v>88</v>
      </c>
      <c r="M534" s="36" t="s">
        <v>51</v>
      </c>
      <c r="N534" s="36" t="s">
        <v>59</v>
      </c>
      <c r="O534" s="36" t="s">
        <v>1633</v>
      </c>
      <c r="P534" s="37"/>
      <c r="Q534" s="37"/>
      <c r="R534" s="37"/>
      <c r="AMK534" s="38"/>
    </row>
    <row r="535" spans="1:18 1025:1025" s="30" customFormat="1" ht="28.15" customHeight="1" x14ac:dyDescent="0.3">
      <c r="A535" s="39" t="s">
        <v>1804</v>
      </c>
      <c r="B535" s="40" t="s">
        <v>1477</v>
      </c>
      <c r="C535" s="40" t="s">
        <v>1535</v>
      </c>
      <c r="D535" s="40" t="s">
        <v>1536</v>
      </c>
      <c r="E535" s="40" t="s">
        <v>1805</v>
      </c>
      <c r="F535" s="40" t="s">
        <v>1806</v>
      </c>
      <c r="G535" s="44">
        <v>528100</v>
      </c>
      <c r="H535" s="44">
        <v>528100</v>
      </c>
      <c r="I535" s="44">
        <v>0</v>
      </c>
      <c r="J535" s="36">
        <v>0</v>
      </c>
      <c r="K535" s="36">
        <v>0</v>
      </c>
      <c r="L535" s="36" t="s">
        <v>88</v>
      </c>
      <c r="M535" s="36" t="s">
        <v>51</v>
      </c>
      <c r="N535" s="36" t="s">
        <v>59</v>
      </c>
      <c r="O535" s="36" t="s">
        <v>1633</v>
      </c>
      <c r="P535" s="37"/>
      <c r="Q535" s="37"/>
      <c r="R535" s="37"/>
      <c r="AMK535" s="38"/>
    </row>
    <row r="536" spans="1:18 1025:1025" s="30" customFormat="1" ht="28.15" customHeight="1" x14ac:dyDescent="0.3">
      <c r="A536" s="39" t="s">
        <v>45</v>
      </c>
      <c r="B536" s="40" t="s">
        <v>46</v>
      </c>
      <c r="C536" s="40" t="s">
        <v>47</v>
      </c>
      <c r="D536" s="40" t="s">
        <v>48</v>
      </c>
      <c r="E536" s="40" t="s">
        <v>49</v>
      </c>
      <c r="F536" s="40" t="s">
        <v>50</v>
      </c>
      <c r="G536" s="44">
        <v>13000000</v>
      </c>
      <c r="H536" s="44">
        <v>13000000</v>
      </c>
      <c r="I536" s="44">
        <v>0</v>
      </c>
      <c r="J536" s="36">
        <v>0</v>
      </c>
      <c r="K536" s="36">
        <v>0</v>
      </c>
      <c r="L536" s="36" t="s">
        <v>51</v>
      </c>
      <c r="M536" s="36" t="s">
        <v>52</v>
      </c>
      <c r="N536" s="36">
        <v>0</v>
      </c>
      <c r="O536" s="36">
        <v>0</v>
      </c>
      <c r="P536" s="37"/>
      <c r="Q536" s="37"/>
      <c r="R536" s="37"/>
      <c r="AMK536" s="38"/>
    </row>
    <row r="537" spans="1:18 1025:1025" s="30" customFormat="1" ht="28.15" customHeight="1" x14ac:dyDescent="0.3">
      <c r="A537" s="39" t="s">
        <v>1620</v>
      </c>
      <c r="B537" s="40" t="s">
        <v>532</v>
      </c>
      <c r="C537" s="40" t="s">
        <v>47</v>
      </c>
      <c r="D537" s="40" t="s">
        <v>48</v>
      </c>
      <c r="E537" s="82" t="s">
        <v>2070</v>
      </c>
      <c r="F537" s="40" t="s">
        <v>2072</v>
      </c>
      <c r="G537" s="44">
        <v>11892983.41</v>
      </c>
      <c r="H537" s="44">
        <v>11892983.41</v>
      </c>
      <c r="I537" s="44">
        <v>0</v>
      </c>
      <c r="J537" s="36" t="s">
        <v>51</v>
      </c>
      <c r="K537" s="36" t="s">
        <v>60</v>
      </c>
      <c r="L537" s="36" t="s">
        <v>51</v>
      </c>
      <c r="M537" s="36" t="s">
        <v>59</v>
      </c>
      <c r="N537" s="36" t="s">
        <v>59</v>
      </c>
      <c r="O537" s="36" t="s">
        <v>159</v>
      </c>
      <c r="P537" s="37"/>
      <c r="Q537" s="37"/>
      <c r="R537" s="37"/>
      <c r="AMK537" s="38"/>
    </row>
    <row r="538" spans="1:18 1025:1025" s="30" customFormat="1" ht="28.15" customHeight="1" x14ac:dyDescent="0.3">
      <c r="A538" s="39" t="s">
        <v>1620</v>
      </c>
      <c r="B538" s="40" t="s">
        <v>532</v>
      </c>
      <c r="C538" s="40" t="s">
        <v>47</v>
      </c>
      <c r="D538" s="40" t="s">
        <v>48</v>
      </c>
      <c r="E538" s="82"/>
      <c r="F538" s="40" t="s">
        <v>1621</v>
      </c>
      <c r="G538" s="44">
        <v>66209553.060000002</v>
      </c>
      <c r="H538" s="44">
        <v>66209553.060000002</v>
      </c>
      <c r="I538" s="44">
        <v>0</v>
      </c>
      <c r="J538" s="36" t="s">
        <v>51</v>
      </c>
      <c r="K538" s="36" t="s">
        <v>60</v>
      </c>
      <c r="L538" s="36" t="s">
        <v>51</v>
      </c>
      <c r="M538" s="36" t="s">
        <v>146</v>
      </c>
      <c r="N538" s="36" t="s">
        <v>51</v>
      </c>
      <c r="O538" s="36" t="s">
        <v>1326</v>
      </c>
      <c r="P538" s="41"/>
      <c r="Q538" s="41"/>
      <c r="R538" s="41"/>
      <c r="AMK538" s="38"/>
    </row>
    <row r="540" spans="1:18 1025:1025" s="30" customFormat="1" x14ac:dyDescent="0.3">
      <c r="G540" s="45">
        <f>SUM(G3:G539)</f>
        <v>7989198971.6706114</v>
      </c>
      <c r="H540" s="45">
        <f>SUM(H3:H539)</f>
        <v>4995914049.730608</v>
      </c>
      <c r="I540" s="45">
        <f>SUM(I3:I539)</f>
        <v>2993284921.9400001</v>
      </c>
      <c r="P540" s="42"/>
      <c r="Q540" s="42"/>
      <c r="R540" s="42"/>
      <c r="AMK540" s="38"/>
    </row>
  </sheetData>
  <mergeCells count="1">
    <mergeCell ref="A1:R1"/>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J78"/>
  <sheetViews>
    <sheetView zoomScale="40" zoomScaleNormal="40" workbookViewId="0">
      <selection activeCell="D10" sqref="D10"/>
    </sheetView>
  </sheetViews>
  <sheetFormatPr defaultRowHeight="14.5" x14ac:dyDescent="0.3"/>
  <cols>
    <col min="1" max="1" width="28.58203125" style="7" customWidth="1"/>
    <col min="2" max="2" width="31.08203125" style="7" customWidth="1"/>
    <col min="3" max="3" width="31.58203125" style="7" customWidth="1"/>
    <col min="4" max="4" width="189.58203125" style="7" customWidth="1"/>
    <col min="5" max="5" width="36.25" style="51" customWidth="1"/>
    <col min="6" max="6" width="35.83203125" style="7" customWidth="1"/>
    <col min="7" max="1024" width="8.08203125" style="7" customWidth="1"/>
  </cols>
  <sheetData>
    <row r="1" spans="1:6" ht="46.9" customHeight="1" x14ac:dyDescent="0.3">
      <c r="A1" s="90" t="s">
        <v>2034</v>
      </c>
      <c r="B1" s="90"/>
      <c r="C1" s="90"/>
      <c r="D1" s="90"/>
      <c r="E1" s="90"/>
      <c r="F1" s="90"/>
    </row>
    <row r="2" spans="1:6" ht="18.5" x14ac:dyDescent="0.3">
      <c r="A2" s="8" t="s">
        <v>1839</v>
      </c>
      <c r="B2" s="8" t="s">
        <v>1840</v>
      </c>
      <c r="C2" s="8" t="s">
        <v>1841</v>
      </c>
      <c r="D2" s="8" t="s">
        <v>1842</v>
      </c>
      <c r="E2" s="46" t="s">
        <v>1843</v>
      </c>
      <c r="F2" s="9" t="s">
        <v>1844</v>
      </c>
    </row>
    <row r="3" spans="1:6" ht="48" customHeight="1" x14ac:dyDescent="0.3">
      <c r="A3" s="10" t="s">
        <v>1845</v>
      </c>
      <c r="B3" s="10" t="s">
        <v>1846</v>
      </c>
      <c r="C3" s="10" t="s">
        <v>1847</v>
      </c>
      <c r="D3" s="10" t="s">
        <v>1848</v>
      </c>
      <c r="E3" s="47">
        <v>320730</v>
      </c>
      <c r="F3" s="10"/>
    </row>
    <row r="4" spans="1:6" ht="48" customHeight="1" x14ac:dyDescent="0.3">
      <c r="A4" s="10" t="s">
        <v>1849</v>
      </c>
      <c r="B4" s="10" t="s">
        <v>1850</v>
      </c>
      <c r="C4" s="10" t="s">
        <v>1851</v>
      </c>
      <c r="D4" s="10" t="s">
        <v>1852</v>
      </c>
      <c r="E4" s="47">
        <v>187000</v>
      </c>
      <c r="F4" s="10"/>
    </row>
    <row r="5" spans="1:6" ht="48" customHeight="1" x14ac:dyDescent="0.3">
      <c r="A5" s="10" t="s">
        <v>1845</v>
      </c>
      <c r="B5" s="10" t="s">
        <v>1853</v>
      </c>
      <c r="C5" s="10" t="s">
        <v>1854</v>
      </c>
      <c r="D5" s="10" t="s">
        <v>1855</v>
      </c>
      <c r="E5" s="47">
        <v>5300000</v>
      </c>
      <c r="F5" s="10"/>
    </row>
    <row r="6" spans="1:6" ht="48" customHeight="1" x14ac:dyDescent="0.3">
      <c r="A6" s="10" t="s">
        <v>1849</v>
      </c>
      <c r="B6" s="10" t="s">
        <v>1850</v>
      </c>
      <c r="C6" s="10" t="s">
        <v>1856</v>
      </c>
      <c r="D6" s="10" t="s">
        <v>1857</v>
      </c>
      <c r="E6" s="47">
        <v>2229982.64</v>
      </c>
      <c r="F6" s="10"/>
    </row>
    <row r="7" spans="1:6" ht="48" customHeight="1" x14ac:dyDescent="0.3">
      <c r="A7" s="10" t="s">
        <v>1858</v>
      </c>
      <c r="B7" s="10" t="s">
        <v>1859</v>
      </c>
      <c r="C7" s="10" t="s">
        <v>1860</v>
      </c>
      <c r="D7" s="10" t="s">
        <v>1861</v>
      </c>
      <c r="E7" s="47">
        <v>150000</v>
      </c>
      <c r="F7" s="10"/>
    </row>
    <row r="8" spans="1:6" ht="48" customHeight="1" x14ac:dyDescent="0.3">
      <c r="A8" s="10" t="s">
        <v>1862</v>
      </c>
      <c r="B8" s="10" t="s">
        <v>1863</v>
      </c>
      <c r="C8" s="10" t="s">
        <v>1864</v>
      </c>
      <c r="D8" s="10" t="s">
        <v>1865</v>
      </c>
      <c r="E8" s="47">
        <v>16000000</v>
      </c>
      <c r="F8" s="10"/>
    </row>
    <row r="9" spans="1:6" ht="48" customHeight="1" x14ac:dyDescent="0.3">
      <c r="A9" s="10" t="s">
        <v>1862</v>
      </c>
      <c r="B9" s="10" t="s">
        <v>1863</v>
      </c>
      <c r="C9" s="10" t="s">
        <v>1866</v>
      </c>
      <c r="D9" s="10" t="s">
        <v>1867</v>
      </c>
      <c r="E9" s="47">
        <v>16000000</v>
      </c>
      <c r="F9" s="10"/>
    </row>
    <row r="10" spans="1:6" ht="48" customHeight="1" x14ac:dyDescent="0.3">
      <c r="A10" s="10" t="s">
        <v>1862</v>
      </c>
      <c r="B10" s="10" t="s">
        <v>1863</v>
      </c>
      <c r="C10" s="10" t="s">
        <v>1868</v>
      </c>
      <c r="D10" s="10" t="s">
        <v>1869</v>
      </c>
      <c r="E10" s="47">
        <v>1600000</v>
      </c>
      <c r="F10" s="10"/>
    </row>
    <row r="11" spans="1:6" ht="48" customHeight="1" x14ac:dyDescent="0.3">
      <c r="A11" s="11" t="s">
        <v>1862</v>
      </c>
      <c r="B11" s="10" t="s">
        <v>1863</v>
      </c>
      <c r="C11" s="11" t="s">
        <v>1870</v>
      </c>
      <c r="D11" s="11" t="s">
        <v>1871</v>
      </c>
      <c r="E11" s="48">
        <v>35000000</v>
      </c>
      <c r="F11" s="11"/>
    </row>
    <row r="12" spans="1:6" ht="48" customHeight="1" x14ac:dyDescent="0.3">
      <c r="A12" s="11" t="s">
        <v>1862</v>
      </c>
      <c r="B12" s="11" t="s">
        <v>1872</v>
      </c>
      <c r="C12" s="11" t="s">
        <v>1873</v>
      </c>
      <c r="D12" s="11" t="s">
        <v>1874</v>
      </c>
      <c r="E12" s="48">
        <v>0</v>
      </c>
      <c r="F12" s="11" t="s">
        <v>1875</v>
      </c>
    </row>
    <row r="13" spans="1:6" ht="48" customHeight="1" x14ac:dyDescent="0.3">
      <c r="A13" s="11" t="s">
        <v>1876</v>
      </c>
      <c r="B13" s="11" t="s">
        <v>1877</v>
      </c>
      <c r="C13" s="11" t="s">
        <v>1878</v>
      </c>
      <c r="D13" s="11" t="s">
        <v>1879</v>
      </c>
      <c r="E13" s="48">
        <v>30000000</v>
      </c>
      <c r="F13" s="11"/>
    </row>
    <row r="14" spans="1:6" ht="48" customHeight="1" x14ac:dyDescent="0.3">
      <c r="A14" s="10" t="s">
        <v>1849</v>
      </c>
      <c r="B14" s="10" t="s">
        <v>1850</v>
      </c>
      <c r="C14" s="10" t="s">
        <v>1880</v>
      </c>
      <c r="D14" s="10" t="s">
        <v>1881</v>
      </c>
      <c r="E14" s="47">
        <v>415218.9</v>
      </c>
      <c r="F14" s="10"/>
    </row>
    <row r="15" spans="1:6" ht="48" customHeight="1" x14ac:dyDescent="0.3">
      <c r="A15" s="10" t="s">
        <v>1849</v>
      </c>
      <c r="B15" s="10" t="s">
        <v>1850</v>
      </c>
      <c r="C15" s="10" t="s">
        <v>1882</v>
      </c>
      <c r="D15" s="10" t="s">
        <v>1883</v>
      </c>
      <c r="E15" s="47">
        <v>212172.61</v>
      </c>
      <c r="F15" s="10"/>
    </row>
    <row r="16" spans="1:6" ht="48" customHeight="1" x14ac:dyDescent="0.3">
      <c r="A16" s="10" t="s">
        <v>1849</v>
      </c>
      <c r="B16" s="10" t="s">
        <v>1850</v>
      </c>
      <c r="C16" s="10" t="s">
        <v>1884</v>
      </c>
      <c r="D16" s="10" t="s">
        <v>1885</v>
      </c>
      <c r="E16" s="47">
        <v>500000</v>
      </c>
      <c r="F16" s="10"/>
    </row>
    <row r="17" spans="1:6" ht="48" customHeight="1" x14ac:dyDescent="0.3">
      <c r="A17" s="10" t="s">
        <v>1849</v>
      </c>
      <c r="B17" s="10" t="s">
        <v>1850</v>
      </c>
      <c r="C17" s="10" t="s">
        <v>1886</v>
      </c>
      <c r="D17" s="10" t="s">
        <v>1887</v>
      </c>
      <c r="E17" s="47">
        <v>1345000</v>
      </c>
      <c r="F17" s="10"/>
    </row>
    <row r="18" spans="1:6" ht="48" customHeight="1" x14ac:dyDescent="0.3">
      <c r="A18" s="10" t="s">
        <v>1849</v>
      </c>
      <c r="B18" s="10" t="s">
        <v>1850</v>
      </c>
      <c r="C18" s="10" t="s">
        <v>1888</v>
      </c>
      <c r="D18" s="10" t="s">
        <v>1889</v>
      </c>
      <c r="E18" s="47">
        <v>599923.96</v>
      </c>
      <c r="F18" s="10"/>
    </row>
    <row r="19" spans="1:6" ht="48" customHeight="1" x14ac:dyDescent="0.3">
      <c r="A19" s="10" t="s">
        <v>1849</v>
      </c>
      <c r="B19" s="10" t="s">
        <v>1850</v>
      </c>
      <c r="C19" s="10" t="s">
        <v>1890</v>
      </c>
      <c r="D19" s="10" t="s">
        <v>1891</v>
      </c>
      <c r="E19" s="47">
        <v>170000</v>
      </c>
      <c r="F19" s="10"/>
    </row>
    <row r="20" spans="1:6" ht="48" customHeight="1" x14ac:dyDescent="0.3">
      <c r="A20" s="10" t="s">
        <v>1849</v>
      </c>
      <c r="B20" s="10" t="s">
        <v>1850</v>
      </c>
      <c r="C20" s="10" t="s">
        <v>1892</v>
      </c>
      <c r="D20" s="10" t="s">
        <v>1893</v>
      </c>
      <c r="E20" s="47">
        <v>447695.9</v>
      </c>
      <c r="F20" s="10"/>
    </row>
    <row r="21" spans="1:6" ht="48" customHeight="1" x14ac:dyDescent="0.3">
      <c r="A21" s="10" t="s">
        <v>1849</v>
      </c>
      <c r="B21" s="10" t="s">
        <v>1850</v>
      </c>
      <c r="C21" s="10" t="s">
        <v>1894</v>
      </c>
      <c r="D21" s="10" t="s">
        <v>1895</v>
      </c>
      <c r="E21" s="47">
        <v>470000</v>
      </c>
      <c r="F21" s="10"/>
    </row>
    <row r="22" spans="1:6" ht="48" customHeight="1" x14ac:dyDescent="0.3">
      <c r="A22" s="10" t="s">
        <v>1849</v>
      </c>
      <c r="B22" s="10" t="s">
        <v>1850</v>
      </c>
      <c r="C22" s="10" t="s">
        <v>1896</v>
      </c>
      <c r="D22" s="10" t="s">
        <v>1897</v>
      </c>
      <c r="E22" s="47">
        <v>1439372.68</v>
      </c>
      <c r="F22" s="10"/>
    </row>
    <row r="23" spans="1:6" ht="48" customHeight="1" x14ac:dyDescent="0.3">
      <c r="A23" s="10" t="s">
        <v>1849</v>
      </c>
      <c r="B23" s="10" t="s">
        <v>1850</v>
      </c>
      <c r="C23" s="10" t="s">
        <v>1898</v>
      </c>
      <c r="D23" s="10" t="s">
        <v>1899</v>
      </c>
      <c r="E23" s="47">
        <v>2000000</v>
      </c>
      <c r="F23" s="10"/>
    </row>
    <row r="24" spans="1:6" ht="48" customHeight="1" x14ac:dyDescent="0.3">
      <c r="A24" s="10" t="s">
        <v>1849</v>
      </c>
      <c r="B24" s="10" t="s">
        <v>1850</v>
      </c>
      <c r="C24" s="10" t="s">
        <v>1900</v>
      </c>
      <c r="D24" s="10" t="s">
        <v>1901</v>
      </c>
      <c r="E24" s="47">
        <v>198500</v>
      </c>
      <c r="F24" s="10"/>
    </row>
    <row r="25" spans="1:6" ht="48" customHeight="1" x14ac:dyDescent="0.3">
      <c r="A25" s="10" t="s">
        <v>1849</v>
      </c>
      <c r="B25" s="10" t="s">
        <v>1850</v>
      </c>
      <c r="C25" s="10" t="s">
        <v>1902</v>
      </c>
      <c r="D25" s="10" t="s">
        <v>1903</v>
      </c>
      <c r="E25" s="47">
        <v>1000000</v>
      </c>
      <c r="F25" s="10"/>
    </row>
    <row r="26" spans="1:6" ht="48" customHeight="1" x14ac:dyDescent="0.3">
      <c r="A26" s="10" t="s">
        <v>1849</v>
      </c>
      <c r="B26" s="10" t="s">
        <v>1850</v>
      </c>
      <c r="C26" s="10" t="s">
        <v>1904</v>
      </c>
      <c r="D26" s="10" t="s">
        <v>1905</v>
      </c>
      <c r="E26" s="47">
        <v>2791580.8</v>
      </c>
      <c r="F26" s="10"/>
    </row>
    <row r="27" spans="1:6" ht="48" customHeight="1" x14ac:dyDescent="0.3">
      <c r="A27" s="10" t="s">
        <v>1858</v>
      </c>
      <c r="B27" s="10" t="s">
        <v>1859</v>
      </c>
      <c r="C27" s="10" t="s">
        <v>1906</v>
      </c>
      <c r="D27" s="10" t="s">
        <v>1907</v>
      </c>
      <c r="E27" s="47">
        <v>4099957.68</v>
      </c>
      <c r="F27" s="10"/>
    </row>
    <row r="28" spans="1:6" ht="48" customHeight="1" x14ac:dyDescent="0.3">
      <c r="A28" s="10" t="s">
        <v>1858</v>
      </c>
      <c r="B28" s="10" t="s">
        <v>1859</v>
      </c>
      <c r="C28" s="10" t="s">
        <v>1908</v>
      </c>
      <c r="D28" s="10" t="s">
        <v>1909</v>
      </c>
      <c r="E28" s="47">
        <v>2274000</v>
      </c>
      <c r="F28" s="10"/>
    </row>
    <row r="29" spans="1:6" ht="48" customHeight="1" x14ac:dyDescent="0.3">
      <c r="A29" s="10" t="s">
        <v>1858</v>
      </c>
      <c r="B29" s="10" t="s">
        <v>1859</v>
      </c>
      <c r="C29" s="10" t="s">
        <v>1910</v>
      </c>
      <c r="D29" s="10" t="s">
        <v>1911</v>
      </c>
      <c r="E29" s="47">
        <v>7256835.7199999997</v>
      </c>
      <c r="F29" s="10"/>
    </row>
    <row r="30" spans="1:6" ht="48" customHeight="1" x14ac:dyDescent="0.3">
      <c r="A30" s="10" t="s">
        <v>1858</v>
      </c>
      <c r="B30" s="10" t="s">
        <v>1859</v>
      </c>
      <c r="C30" s="10" t="s">
        <v>1912</v>
      </c>
      <c r="D30" s="10" t="s">
        <v>1913</v>
      </c>
      <c r="E30" s="47">
        <v>722470.82400000002</v>
      </c>
      <c r="F30" s="10"/>
    </row>
    <row r="31" spans="1:6" ht="48" customHeight="1" x14ac:dyDescent="0.3">
      <c r="A31" s="10" t="s">
        <v>1858</v>
      </c>
      <c r="B31" s="10" t="s">
        <v>1859</v>
      </c>
      <c r="C31" s="10" t="s">
        <v>1914</v>
      </c>
      <c r="D31" s="10" t="s">
        <v>1915</v>
      </c>
      <c r="E31" s="47">
        <v>5398121.7999999998</v>
      </c>
      <c r="F31" s="10"/>
    </row>
    <row r="32" spans="1:6" ht="48" customHeight="1" x14ac:dyDescent="0.3">
      <c r="A32" s="10" t="s">
        <v>1849</v>
      </c>
      <c r="B32" s="10" t="s">
        <v>1850</v>
      </c>
      <c r="C32" s="10" t="s">
        <v>1916</v>
      </c>
      <c r="D32" s="10" t="s">
        <v>1917</v>
      </c>
      <c r="E32" s="47">
        <v>1000000</v>
      </c>
      <c r="F32" s="10"/>
    </row>
    <row r="33" spans="1:6" ht="48" customHeight="1" x14ac:dyDescent="0.3">
      <c r="A33" s="10" t="s">
        <v>1849</v>
      </c>
      <c r="B33" s="10" t="s">
        <v>1850</v>
      </c>
      <c r="C33" s="10" t="s">
        <v>1918</v>
      </c>
      <c r="D33" s="10" t="s">
        <v>1919</v>
      </c>
      <c r="E33" s="47">
        <v>450000</v>
      </c>
      <c r="F33" s="10"/>
    </row>
    <row r="34" spans="1:6" ht="48" customHeight="1" x14ac:dyDescent="0.3">
      <c r="A34" s="10" t="s">
        <v>1849</v>
      </c>
      <c r="B34" s="10" t="s">
        <v>1850</v>
      </c>
      <c r="C34" s="10" t="s">
        <v>1920</v>
      </c>
      <c r="D34" s="10" t="s">
        <v>1921</v>
      </c>
      <c r="E34" s="47">
        <v>1583000</v>
      </c>
      <c r="F34" s="10"/>
    </row>
    <row r="35" spans="1:6" ht="48" customHeight="1" x14ac:dyDescent="0.3">
      <c r="A35" s="10" t="s">
        <v>1849</v>
      </c>
      <c r="B35" s="10" t="s">
        <v>1850</v>
      </c>
      <c r="C35" s="10" t="s">
        <v>1922</v>
      </c>
      <c r="D35" s="10" t="s">
        <v>1923</v>
      </c>
      <c r="E35" s="47">
        <v>799986.75</v>
      </c>
      <c r="F35" s="10"/>
    </row>
    <row r="36" spans="1:6" ht="48" customHeight="1" x14ac:dyDescent="0.3">
      <c r="A36" s="10" t="s">
        <v>1849</v>
      </c>
      <c r="B36" s="10" t="s">
        <v>1850</v>
      </c>
      <c r="C36" s="10" t="s">
        <v>1924</v>
      </c>
      <c r="D36" s="10" t="s">
        <v>1925</v>
      </c>
      <c r="E36" s="47">
        <v>1290000</v>
      </c>
      <c r="F36" s="10"/>
    </row>
    <row r="37" spans="1:6" ht="48" customHeight="1" x14ac:dyDescent="0.3">
      <c r="A37" s="10" t="s">
        <v>1849</v>
      </c>
      <c r="B37" s="10" t="s">
        <v>1850</v>
      </c>
      <c r="C37" s="10" t="s">
        <v>1926</v>
      </c>
      <c r="D37" s="10" t="s">
        <v>1927</v>
      </c>
      <c r="E37" s="47">
        <v>2100000</v>
      </c>
      <c r="F37" s="10"/>
    </row>
    <row r="38" spans="1:6" ht="48" customHeight="1" x14ac:dyDescent="0.3">
      <c r="A38" s="10" t="s">
        <v>1849</v>
      </c>
      <c r="B38" s="10" t="s">
        <v>1850</v>
      </c>
      <c r="C38" s="10" t="s">
        <v>1928</v>
      </c>
      <c r="D38" s="10" t="s">
        <v>1929</v>
      </c>
      <c r="E38" s="47">
        <v>877470</v>
      </c>
      <c r="F38" s="10"/>
    </row>
    <row r="39" spans="1:6" ht="48" customHeight="1" x14ac:dyDescent="0.3">
      <c r="A39" s="10" t="s">
        <v>1849</v>
      </c>
      <c r="B39" s="10" t="s">
        <v>1850</v>
      </c>
      <c r="C39" s="10" t="s">
        <v>1930</v>
      </c>
      <c r="D39" s="10" t="s">
        <v>1931</v>
      </c>
      <c r="E39" s="47">
        <v>40000000</v>
      </c>
      <c r="F39" s="10"/>
    </row>
    <row r="40" spans="1:6" ht="48" customHeight="1" x14ac:dyDescent="0.3">
      <c r="A40" s="10" t="s">
        <v>1849</v>
      </c>
      <c r="B40" s="10" t="s">
        <v>1850</v>
      </c>
      <c r="C40" s="10" t="s">
        <v>1932</v>
      </c>
      <c r="D40" s="10" t="s">
        <v>1933</v>
      </c>
      <c r="E40" s="47">
        <v>580000</v>
      </c>
      <c r="F40" s="10"/>
    </row>
    <row r="41" spans="1:6" ht="48" customHeight="1" x14ac:dyDescent="0.3">
      <c r="A41" s="10" t="s">
        <v>1849</v>
      </c>
      <c r="B41" s="10" t="s">
        <v>1850</v>
      </c>
      <c r="C41" s="10" t="s">
        <v>1934</v>
      </c>
      <c r="D41" s="10" t="s">
        <v>1935</v>
      </c>
      <c r="E41" s="47">
        <v>355000</v>
      </c>
      <c r="F41" s="10"/>
    </row>
    <row r="42" spans="1:6" ht="48" customHeight="1" x14ac:dyDescent="0.3">
      <c r="A42" s="10" t="s">
        <v>1849</v>
      </c>
      <c r="B42" s="10" t="s">
        <v>1850</v>
      </c>
      <c r="C42" s="10" t="s">
        <v>1936</v>
      </c>
      <c r="D42" s="10" t="s">
        <v>1937</v>
      </c>
      <c r="E42" s="47">
        <v>1245000</v>
      </c>
      <c r="F42" s="10"/>
    </row>
    <row r="43" spans="1:6" ht="48" customHeight="1" x14ac:dyDescent="0.3">
      <c r="A43" s="10" t="s">
        <v>1849</v>
      </c>
      <c r="B43" s="10" t="s">
        <v>1850</v>
      </c>
      <c r="C43" s="10" t="s">
        <v>1938</v>
      </c>
      <c r="D43" s="10" t="s">
        <v>1939</v>
      </c>
      <c r="E43" s="47">
        <v>1200000</v>
      </c>
      <c r="F43" s="10"/>
    </row>
    <row r="44" spans="1:6" ht="48" customHeight="1" x14ac:dyDescent="0.3">
      <c r="A44" s="10" t="s">
        <v>1849</v>
      </c>
      <c r="B44" s="10" t="s">
        <v>1850</v>
      </c>
      <c r="C44" s="10" t="s">
        <v>1940</v>
      </c>
      <c r="D44" s="10" t="s">
        <v>1941</v>
      </c>
      <c r="E44" s="47">
        <v>212000</v>
      </c>
      <c r="F44" s="10"/>
    </row>
    <row r="45" spans="1:6" ht="48" customHeight="1" x14ac:dyDescent="0.3">
      <c r="A45" s="10" t="s">
        <v>1849</v>
      </c>
      <c r="B45" s="10" t="s">
        <v>1850</v>
      </c>
      <c r="C45" s="10" t="s">
        <v>1942</v>
      </c>
      <c r="D45" s="10" t="s">
        <v>1943</v>
      </c>
      <c r="E45" s="47">
        <v>1423872.67</v>
      </c>
      <c r="F45" s="10"/>
    </row>
    <row r="46" spans="1:6" ht="48" customHeight="1" x14ac:dyDescent="0.3">
      <c r="A46" s="10" t="s">
        <v>1849</v>
      </c>
      <c r="B46" s="10" t="s">
        <v>1850</v>
      </c>
      <c r="C46" s="10" t="s">
        <v>1944</v>
      </c>
      <c r="D46" s="10" t="s">
        <v>1945</v>
      </c>
      <c r="E46" s="47">
        <v>424621.13</v>
      </c>
      <c r="F46" s="10"/>
    </row>
    <row r="47" spans="1:6" ht="48" customHeight="1" x14ac:dyDescent="0.3">
      <c r="A47" s="10" t="s">
        <v>1849</v>
      </c>
      <c r="B47" s="10" t="s">
        <v>1850</v>
      </c>
      <c r="C47" s="10" t="s">
        <v>1946</v>
      </c>
      <c r="D47" s="10" t="s">
        <v>1947</v>
      </c>
      <c r="E47" s="47">
        <v>1250000</v>
      </c>
      <c r="F47" s="10"/>
    </row>
    <row r="48" spans="1:6" ht="48" customHeight="1" x14ac:dyDescent="0.3">
      <c r="A48" s="10" t="s">
        <v>1849</v>
      </c>
      <c r="B48" s="10" t="s">
        <v>1850</v>
      </c>
      <c r="C48" s="10" t="s">
        <v>1948</v>
      </c>
      <c r="D48" s="10" t="s">
        <v>1949</v>
      </c>
      <c r="E48" s="47">
        <v>1500000</v>
      </c>
      <c r="F48" s="10"/>
    </row>
    <row r="49" spans="1:6" ht="48" customHeight="1" x14ac:dyDescent="0.3">
      <c r="A49" s="10" t="s">
        <v>1849</v>
      </c>
      <c r="B49" s="10" t="s">
        <v>1850</v>
      </c>
      <c r="C49" s="10" t="s">
        <v>1950</v>
      </c>
      <c r="D49" s="10" t="s">
        <v>1951</v>
      </c>
      <c r="E49" s="47">
        <v>950000</v>
      </c>
      <c r="F49" s="10"/>
    </row>
    <row r="50" spans="1:6" ht="48" customHeight="1" x14ac:dyDescent="0.3">
      <c r="A50" s="10" t="s">
        <v>1849</v>
      </c>
      <c r="B50" s="10" t="s">
        <v>1850</v>
      </c>
      <c r="C50" s="10" t="s">
        <v>1952</v>
      </c>
      <c r="D50" s="10" t="s">
        <v>1953</v>
      </c>
      <c r="E50" s="47">
        <v>490000</v>
      </c>
      <c r="F50" s="10"/>
    </row>
    <row r="51" spans="1:6" ht="48" customHeight="1" x14ac:dyDescent="0.3">
      <c r="A51" s="10" t="s">
        <v>1849</v>
      </c>
      <c r="B51" s="10" t="s">
        <v>1850</v>
      </c>
      <c r="C51" s="10" t="s">
        <v>1954</v>
      </c>
      <c r="D51" s="10" t="s">
        <v>1955</v>
      </c>
      <c r="E51" s="47">
        <v>496626.53</v>
      </c>
      <c r="F51" s="10"/>
    </row>
    <row r="52" spans="1:6" ht="48" customHeight="1" x14ac:dyDescent="0.3">
      <c r="A52" s="10" t="s">
        <v>1849</v>
      </c>
      <c r="B52" s="10" t="s">
        <v>1850</v>
      </c>
      <c r="C52" s="10" t="s">
        <v>1956</v>
      </c>
      <c r="D52" s="10" t="s">
        <v>1957</v>
      </c>
      <c r="E52" s="47">
        <v>690000</v>
      </c>
      <c r="F52" s="10"/>
    </row>
    <row r="53" spans="1:6" ht="48" customHeight="1" x14ac:dyDescent="0.3">
      <c r="A53" s="10" t="s">
        <v>1849</v>
      </c>
      <c r="B53" s="10" t="s">
        <v>1850</v>
      </c>
      <c r="C53" s="10" t="s">
        <v>1958</v>
      </c>
      <c r="D53" s="10" t="s">
        <v>1959</v>
      </c>
      <c r="E53" s="47">
        <v>600000</v>
      </c>
      <c r="F53" s="10"/>
    </row>
    <row r="54" spans="1:6" ht="48" customHeight="1" x14ac:dyDescent="0.3">
      <c r="A54" s="10" t="s">
        <v>1849</v>
      </c>
      <c r="B54" s="10" t="s">
        <v>1850</v>
      </c>
      <c r="C54" s="10" t="s">
        <v>1960</v>
      </c>
      <c r="D54" s="10" t="s">
        <v>1961</v>
      </c>
      <c r="E54" s="47">
        <v>565000</v>
      </c>
      <c r="F54" s="10"/>
    </row>
    <row r="55" spans="1:6" ht="48" customHeight="1" x14ac:dyDescent="0.3">
      <c r="A55" s="10" t="s">
        <v>1849</v>
      </c>
      <c r="B55" s="10" t="s">
        <v>1850</v>
      </c>
      <c r="C55" s="10" t="s">
        <v>1962</v>
      </c>
      <c r="D55" s="10" t="s">
        <v>1963</v>
      </c>
      <c r="E55" s="47">
        <v>370000</v>
      </c>
      <c r="F55" s="10"/>
    </row>
    <row r="56" spans="1:6" ht="48" customHeight="1" x14ac:dyDescent="0.3">
      <c r="A56" s="10" t="s">
        <v>1849</v>
      </c>
      <c r="B56" s="10" t="s">
        <v>1850</v>
      </c>
      <c r="C56" s="10" t="s">
        <v>1964</v>
      </c>
      <c r="D56" s="10" t="s">
        <v>1965</v>
      </c>
      <c r="E56" s="47">
        <v>607000</v>
      </c>
      <c r="F56" s="10"/>
    </row>
    <row r="57" spans="1:6" ht="48" customHeight="1" x14ac:dyDescent="0.3">
      <c r="A57" s="10" t="s">
        <v>1849</v>
      </c>
      <c r="B57" s="10" t="s">
        <v>1850</v>
      </c>
      <c r="C57" s="10" t="s">
        <v>1966</v>
      </c>
      <c r="D57" s="10" t="s">
        <v>1967</v>
      </c>
      <c r="E57" s="47">
        <v>2744310</v>
      </c>
      <c r="F57" s="10"/>
    </row>
    <row r="58" spans="1:6" ht="48" customHeight="1" x14ac:dyDescent="0.3">
      <c r="A58" s="10" t="s">
        <v>1849</v>
      </c>
      <c r="B58" s="10" t="s">
        <v>1850</v>
      </c>
      <c r="C58" s="10" t="s">
        <v>1968</v>
      </c>
      <c r="D58" s="10" t="s">
        <v>1969</v>
      </c>
      <c r="E58" s="47">
        <v>410000</v>
      </c>
      <c r="F58" s="10"/>
    </row>
    <row r="59" spans="1:6" ht="48" customHeight="1" x14ac:dyDescent="0.3">
      <c r="A59" s="10" t="s">
        <v>1849</v>
      </c>
      <c r="B59" s="10" t="s">
        <v>1850</v>
      </c>
      <c r="C59" s="10" t="s">
        <v>1970</v>
      </c>
      <c r="D59" s="10" t="s">
        <v>1971</v>
      </c>
      <c r="E59" s="47">
        <v>781360.22</v>
      </c>
      <c r="F59" s="10"/>
    </row>
    <row r="60" spans="1:6" ht="48" customHeight="1" x14ac:dyDescent="0.3">
      <c r="A60" s="10" t="s">
        <v>1849</v>
      </c>
      <c r="B60" s="10" t="s">
        <v>1850</v>
      </c>
      <c r="C60" s="10" t="s">
        <v>1972</v>
      </c>
      <c r="D60" s="10" t="s">
        <v>1973</v>
      </c>
      <c r="E60" s="47">
        <v>586354.07999999996</v>
      </c>
      <c r="F60" s="10"/>
    </row>
    <row r="61" spans="1:6" ht="48" customHeight="1" x14ac:dyDescent="0.3">
      <c r="A61" s="10" t="s">
        <v>1849</v>
      </c>
      <c r="B61" s="10" t="s">
        <v>1850</v>
      </c>
      <c r="C61" s="10" t="s">
        <v>1974</v>
      </c>
      <c r="D61" s="10" t="s">
        <v>1975</v>
      </c>
      <c r="E61" s="47">
        <v>519958.65</v>
      </c>
      <c r="F61" s="10"/>
    </row>
    <row r="62" spans="1:6" ht="48" customHeight="1" x14ac:dyDescent="0.3">
      <c r="A62" s="10" t="s">
        <v>1849</v>
      </c>
      <c r="B62" s="10" t="s">
        <v>1850</v>
      </c>
      <c r="C62" s="10" t="s">
        <v>1976</v>
      </c>
      <c r="D62" s="10" t="s">
        <v>1977</v>
      </c>
      <c r="E62" s="47">
        <v>303978.53999999998</v>
      </c>
      <c r="F62" s="10"/>
    </row>
    <row r="63" spans="1:6" ht="48" customHeight="1" x14ac:dyDescent="0.3">
      <c r="A63" s="10" t="s">
        <v>1849</v>
      </c>
      <c r="B63" s="10" t="s">
        <v>1850</v>
      </c>
      <c r="C63" s="10" t="s">
        <v>1978</v>
      </c>
      <c r="D63" s="10" t="s">
        <v>1979</v>
      </c>
      <c r="E63" s="47">
        <v>640843.99</v>
      </c>
      <c r="F63" s="10"/>
    </row>
    <row r="64" spans="1:6" ht="48" customHeight="1" x14ac:dyDescent="0.3">
      <c r="A64" s="10" t="s">
        <v>1849</v>
      </c>
      <c r="B64" s="10" t="s">
        <v>1850</v>
      </c>
      <c r="C64" s="10" t="s">
        <v>1980</v>
      </c>
      <c r="D64" s="10" t="s">
        <v>1981</v>
      </c>
      <c r="E64" s="47">
        <v>488531.16</v>
      </c>
      <c r="F64" s="10"/>
    </row>
    <row r="65" spans="1:6" ht="48" customHeight="1" x14ac:dyDescent="0.3">
      <c r="A65" s="10" t="s">
        <v>1849</v>
      </c>
      <c r="B65" s="10" t="s">
        <v>1850</v>
      </c>
      <c r="C65" s="10" t="s">
        <v>1982</v>
      </c>
      <c r="D65" s="10" t="s">
        <v>1983</v>
      </c>
      <c r="E65" s="47">
        <v>347500</v>
      </c>
      <c r="F65" s="10"/>
    </row>
    <row r="66" spans="1:6" ht="48" customHeight="1" x14ac:dyDescent="0.3">
      <c r="A66" s="10" t="s">
        <v>1849</v>
      </c>
      <c r="B66" s="10" t="s">
        <v>1850</v>
      </c>
      <c r="C66" s="10" t="s">
        <v>1984</v>
      </c>
      <c r="D66" s="10" t="s">
        <v>1985</v>
      </c>
      <c r="E66" s="47">
        <v>700000</v>
      </c>
      <c r="F66" s="10"/>
    </row>
    <row r="67" spans="1:6" ht="48" customHeight="1" x14ac:dyDescent="0.3">
      <c r="A67" s="10" t="s">
        <v>1849</v>
      </c>
      <c r="B67" s="10" t="s">
        <v>1850</v>
      </c>
      <c r="C67" s="10" t="s">
        <v>1986</v>
      </c>
      <c r="D67" s="10" t="s">
        <v>1987</v>
      </c>
      <c r="E67" s="47">
        <v>631000</v>
      </c>
      <c r="F67" s="10"/>
    </row>
    <row r="68" spans="1:6" ht="48" customHeight="1" x14ac:dyDescent="0.3">
      <c r="A68" s="10" t="s">
        <v>1849</v>
      </c>
      <c r="B68" s="10" t="s">
        <v>1850</v>
      </c>
      <c r="C68" s="10" t="s">
        <v>1988</v>
      </c>
      <c r="D68" s="10" t="s">
        <v>1989</v>
      </c>
      <c r="E68" s="47">
        <v>1990000</v>
      </c>
      <c r="F68" s="10"/>
    </row>
    <row r="69" spans="1:6" ht="48" customHeight="1" x14ac:dyDescent="0.3">
      <c r="A69" s="10" t="s">
        <v>1849</v>
      </c>
      <c r="B69" s="10" t="s">
        <v>1850</v>
      </c>
      <c r="C69" s="10" t="s">
        <v>1990</v>
      </c>
      <c r="D69" s="10" t="s">
        <v>1991</v>
      </c>
      <c r="E69" s="47">
        <v>2041000</v>
      </c>
      <c r="F69" s="10"/>
    </row>
    <row r="70" spans="1:6" ht="48" customHeight="1" x14ac:dyDescent="0.3">
      <c r="A70" s="10" t="s">
        <v>1992</v>
      </c>
      <c r="B70" s="10" t="s">
        <v>1993</v>
      </c>
      <c r="C70" s="10" t="s">
        <v>1994</v>
      </c>
      <c r="D70" s="10" t="s">
        <v>1995</v>
      </c>
      <c r="E70" s="47">
        <v>2000000</v>
      </c>
      <c r="F70" s="10"/>
    </row>
    <row r="71" spans="1:6" ht="48" customHeight="1" x14ac:dyDescent="0.3">
      <c r="A71" s="10" t="s">
        <v>1992</v>
      </c>
      <c r="B71" s="10" t="s">
        <v>1993</v>
      </c>
      <c r="C71" s="10" t="s">
        <v>1996</v>
      </c>
      <c r="D71" s="10" t="s">
        <v>1997</v>
      </c>
      <c r="E71" s="47">
        <v>5300000</v>
      </c>
      <c r="F71" s="10"/>
    </row>
    <row r="72" spans="1:6" ht="48" customHeight="1" x14ac:dyDescent="0.3">
      <c r="A72" s="10" t="s">
        <v>1992</v>
      </c>
      <c r="B72" s="10" t="s">
        <v>1993</v>
      </c>
      <c r="C72" s="10" t="s">
        <v>1998</v>
      </c>
      <c r="D72" s="10" t="s">
        <v>1999</v>
      </c>
      <c r="E72" s="47">
        <v>5349000</v>
      </c>
      <c r="F72" s="10"/>
    </row>
    <row r="73" spans="1:6" ht="48" customHeight="1" x14ac:dyDescent="0.3">
      <c r="A73" s="10" t="s">
        <v>1992</v>
      </c>
      <c r="B73" s="10" t="s">
        <v>2000</v>
      </c>
      <c r="C73" s="10" t="s">
        <v>2001</v>
      </c>
      <c r="D73" s="10" t="s">
        <v>2002</v>
      </c>
      <c r="E73" s="47">
        <v>7630000</v>
      </c>
      <c r="F73" s="10"/>
    </row>
    <row r="74" spans="1:6" ht="48" customHeight="1" x14ac:dyDescent="0.3">
      <c r="A74" s="10" t="s">
        <v>1849</v>
      </c>
      <c r="B74" s="10" t="s">
        <v>1850</v>
      </c>
      <c r="C74" s="10" t="s">
        <v>2003</v>
      </c>
      <c r="D74" s="10" t="s">
        <v>2004</v>
      </c>
      <c r="E74" s="47">
        <v>580000</v>
      </c>
      <c r="F74" s="10"/>
    </row>
    <row r="75" spans="1:6" ht="48" customHeight="1" x14ac:dyDescent="0.3">
      <c r="A75" s="10" t="s">
        <v>1992</v>
      </c>
      <c r="B75" s="10" t="s">
        <v>2005</v>
      </c>
      <c r="C75" s="10" t="s">
        <v>2006</v>
      </c>
      <c r="D75" s="10" t="s">
        <v>2007</v>
      </c>
      <c r="E75" s="47">
        <v>1700000</v>
      </c>
      <c r="F75" s="10"/>
    </row>
    <row r="76" spans="1:6" ht="48" customHeight="1" x14ac:dyDescent="0.3">
      <c r="A76" s="10" t="s">
        <v>1849</v>
      </c>
      <c r="B76" s="10" t="s">
        <v>1850</v>
      </c>
      <c r="C76" s="10" t="s">
        <v>2008</v>
      </c>
      <c r="D76" s="10" t="s">
        <v>2009</v>
      </c>
      <c r="E76" s="47">
        <v>765000</v>
      </c>
      <c r="F76" s="10"/>
    </row>
    <row r="77" spans="1:6" ht="18.5" x14ac:dyDescent="0.3">
      <c r="A77" s="12"/>
      <c r="B77" s="12"/>
      <c r="C77" s="12"/>
      <c r="D77" s="12"/>
      <c r="E77" s="49"/>
      <c r="F77" s="12"/>
    </row>
    <row r="78" spans="1:6" ht="18.5" x14ac:dyDescent="0.3">
      <c r="A78" s="12"/>
      <c r="B78" s="12"/>
      <c r="C78" s="12"/>
      <c r="D78" s="12"/>
      <c r="E78" s="50">
        <f>SUM(E3:E77)</f>
        <v>234696977.23400003</v>
      </c>
      <c r="F78" s="12"/>
    </row>
  </sheetData>
  <mergeCells count="1">
    <mergeCell ref="A1:F1"/>
  </mergeCells>
  <pageMargins left="0.70826771653543308" right="0.70826771653543308" top="1.1417322834645671" bottom="1.1417322834645671" header="0.74803149606299213" footer="0.74803149606299213"/>
  <pageSetup paperSize="0" fitToHeight="0" orientation="landscape" horizontalDpi="0" verticalDpi="0" copies="0"/>
  <headerFooter alignWithMargin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5"/>
  <sheetViews>
    <sheetView zoomScale="70" zoomScaleNormal="70" workbookViewId="0">
      <selection activeCell="F30" sqref="F30"/>
    </sheetView>
  </sheetViews>
  <sheetFormatPr defaultColWidth="8.58203125" defaultRowHeight="14.5" x14ac:dyDescent="0.35"/>
  <cols>
    <col min="1" max="1" width="28.75" style="13" customWidth="1"/>
    <col min="2" max="12" width="15.75" style="13" customWidth="1"/>
    <col min="13" max="13" width="22.83203125" style="13" customWidth="1"/>
    <col min="14" max="1024" width="8.08203125" style="13" customWidth="1"/>
    <col min="1025" max="16384" width="8.58203125" style="33"/>
  </cols>
  <sheetData>
    <row r="1" spans="1:13" ht="55.15" customHeight="1" x14ac:dyDescent="0.35">
      <c r="A1" s="91" t="s">
        <v>2010</v>
      </c>
      <c r="B1" s="91"/>
      <c r="C1" s="91"/>
      <c r="D1" s="91"/>
      <c r="E1" s="91"/>
      <c r="F1" s="91"/>
      <c r="G1" s="91"/>
      <c r="H1" s="91"/>
      <c r="I1" s="91"/>
      <c r="J1" s="91"/>
      <c r="K1" s="91"/>
      <c r="L1" s="91"/>
      <c r="M1" s="91"/>
    </row>
    <row r="2" spans="1:13" ht="25.15" customHeight="1" x14ac:dyDescent="0.35">
      <c r="A2" s="14"/>
      <c r="B2" s="15">
        <v>2024</v>
      </c>
      <c r="C2" s="15">
        <v>2025</v>
      </c>
      <c r="D2" s="15">
        <v>2026</v>
      </c>
      <c r="E2" s="15">
        <v>2027</v>
      </c>
      <c r="F2" s="16">
        <v>2028</v>
      </c>
      <c r="G2" s="15">
        <v>2029</v>
      </c>
      <c r="H2" s="15">
        <v>2030</v>
      </c>
      <c r="I2" s="15">
        <v>2031</v>
      </c>
      <c r="J2" s="15">
        <v>2032</v>
      </c>
      <c r="K2" s="15">
        <v>2033</v>
      </c>
      <c r="L2" s="15">
        <v>2034</v>
      </c>
      <c r="M2" s="15" t="s">
        <v>2011</v>
      </c>
    </row>
    <row r="3" spans="1:13" s="2" customFormat="1" ht="27" customHeight="1" x14ac:dyDescent="0.3">
      <c r="A3" s="17" t="s">
        <v>2012</v>
      </c>
      <c r="B3" s="18">
        <v>0</v>
      </c>
      <c r="C3" s="18">
        <v>323917826.26776683</v>
      </c>
      <c r="D3" s="18">
        <v>467972938.90933651</v>
      </c>
      <c r="E3" s="18">
        <v>1422008771.7879348</v>
      </c>
      <c r="F3" s="18">
        <v>1322490076.9882834</v>
      </c>
      <c r="G3" s="18">
        <v>979179008.70710027</v>
      </c>
      <c r="H3" s="18">
        <v>353097278.99177301</v>
      </c>
      <c r="I3" s="18">
        <v>97833919.937569886</v>
      </c>
      <c r="J3" s="18">
        <v>29414228.140199985</v>
      </c>
      <c r="K3" s="18">
        <v>0</v>
      </c>
      <c r="L3" s="18">
        <v>0</v>
      </c>
      <c r="M3" s="19">
        <v>4995914049.7299643</v>
      </c>
    </row>
    <row r="5" spans="1:13" x14ac:dyDescent="0.35">
      <c r="C5" s="52"/>
      <c r="D5" s="52"/>
      <c r="E5" s="52"/>
      <c r="F5" s="52"/>
      <c r="G5" s="52"/>
      <c r="H5" s="52"/>
      <c r="I5" s="52"/>
      <c r="J5" s="52"/>
      <c r="K5" s="52"/>
    </row>
  </sheetData>
  <mergeCells count="1">
    <mergeCell ref="A1:M1"/>
  </mergeCells>
  <pageMargins left="0.70000000000000007" right="0.70000000000000007" top="1.1437007874015745" bottom="1.1437007874015745" header="0.74999999999999989" footer="0.74999999999999989"/>
  <pageSetup paperSize="0" fitToWidth="0" fitToHeight="0" orientation="portrait" horizontalDpi="0" verticalDpi="0" copies="0"/>
  <headerFooter alignWithMargins="0">
    <oddFooter>&amp;C_x000D_&amp;1#&amp;"Arial"&amp;9&amp;K737373 Interno –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Q539"/>
  <sheetViews>
    <sheetView showGridLines="0" zoomScale="55" zoomScaleNormal="55" workbookViewId="0">
      <selection activeCell="C2" sqref="C2"/>
    </sheetView>
  </sheetViews>
  <sheetFormatPr defaultColWidth="8.58203125" defaultRowHeight="14.5" x14ac:dyDescent="0.35"/>
  <cols>
    <col min="1" max="1" width="19.83203125" style="76" customWidth="1"/>
    <col min="2" max="2" width="38.83203125" style="76" customWidth="1"/>
    <col min="3" max="3" width="22" style="76" customWidth="1"/>
    <col min="4" max="4" width="24.58203125" style="77" customWidth="1"/>
    <col min="5" max="5" width="18.83203125" style="76" customWidth="1"/>
    <col min="6" max="6" width="59.08203125" style="76" customWidth="1"/>
    <col min="7" max="7" width="47.08203125" style="76" customWidth="1"/>
    <col min="8" max="8" width="55.33203125" style="76" customWidth="1"/>
    <col min="9" max="9" width="51.58203125" style="76" customWidth="1"/>
    <col min="10" max="10" width="20.75" style="76" customWidth="1"/>
    <col min="11" max="12" width="24.08203125" style="76" bestFit="1" customWidth="1"/>
    <col min="13" max="14" width="26.08203125" style="76" bestFit="1" customWidth="1"/>
    <col min="15" max="18" width="24.08203125" style="76" bestFit="1" customWidth="1"/>
    <col min="19" max="1004" width="7.58203125" style="6" customWidth="1"/>
    <col min="1005" max="16384" width="8.58203125" style="25"/>
  </cols>
  <sheetData>
    <row r="1" spans="1:1005" s="2" customFormat="1" ht="44.5" customHeight="1" x14ac:dyDescent="0.3">
      <c r="A1" s="92" t="s">
        <v>2073</v>
      </c>
      <c r="B1" s="92"/>
      <c r="C1" s="92"/>
      <c r="D1" s="92"/>
      <c r="E1" s="92"/>
      <c r="F1" s="92"/>
      <c r="G1" s="92"/>
      <c r="H1" s="92"/>
      <c r="I1" s="92"/>
      <c r="J1" s="92"/>
      <c r="K1" s="92"/>
      <c r="L1" s="92"/>
      <c r="M1" s="92"/>
      <c r="N1" s="92"/>
      <c r="O1" s="92"/>
      <c r="P1" s="92"/>
      <c r="Q1" s="92"/>
      <c r="R1" s="92"/>
    </row>
    <row r="2" spans="1:1005" s="2" customFormat="1" ht="68.150000000000006" customHeight="1" x14ac:dyDescent="0.3">
      <c r="A2" s="21" t="s">
        <v>2036</v>
      </c>
      <c r="B2" s="21" t="s">
        <v>24</v>
      </c>
      <c r="C2" s="21" t="s">
        <v>25</v>
      </c>
      <c r="D2" s="21" t="s">
        <v>26</v>
      </c>
      <c r="E2" s="21" t="s">
        <v>27</v>
      </c>
      <c r="F2" s="21" t="s">
        <v>28</v>
      </c>
      <c r="G2" s="21" t="s">
        <v>29</v>
      </c>
      <c r="H2" s="21" t="s">
        <v>30</v>
      </c>
      <c r="I2" s="21" t="s">
        <v>31</v>
      </c>
      <c r="J2" s="22" t="s">
        <v>2025</v>
      </c>
      <c r="K2" s="22" t="s">
        <v>2026</v>
      </c>
      <c r="L2" s="22" t="s">
        <v>2027</v>
      </c>
      <c r="M2" s="22" t="s">
        <v>2028</v>
      </c>
      <c r="N2" s="22" t="s">
        <v>2029</v>
      </c>
      <c r="O2" s="22" t="s">
        <v>2030</v>
      </c>
      <c r="P2" s="22" t="s">
        <v>2031</v>
      </c>
      <c r="Q2" s="22" t="s">
        <v>2032</v>
      </c>
      <c r="R2" s="22" t="s">
        <v>2033</v>
      </c>
    </row>
    <row r="3" spans="1:1005" ht="28.4" customHeight="1" x14ac:dyDescent="0.35">
      <c r="A3" s="23" t="s">
        <v>1819</v>
      </c>
      <c r="B3" s="24" t="s">
        <v>41</v>
      </c>
      <c r="C3" s="24" t="s">
        <v>1820</v>
      </c>
      <c r="D3" s="24" t="s">
        <v>1821</v>
      </c>
      <c r="E3" s="53"/>
      <c r="F3" s="54" t="s">
        <v>1822</v>
      </c>
      <c r="G3" s="55">
        <v>135000000</v>
      </c>
      <c r="H3" s="55">
        <v>135000000</v>
      </c>
      <c r="I3" s="55">
        <v>0</v>
      </c>
      <c r="J3" s="56">
        <v>0</v>
      </c>
      <c r="K3" s="57">
        <v>0</v>
      </c>
      <c r="L3" s="57">
        <v>17604220.3752959</v>
      </c>
      <c r="M3" s="57">
        <v>54938093.623664103</v>
      </c>
      <c r="N3" s="57">
        <v>62457686.001039997</v>
      </c>
      <c r="O3" s="57">
        <v>0</v>
      </c>
      <c r="P3" s="57">
        <v>0</v>
      </c>
      <c r="Q3" s="57">
        <v>0</v>
      </c>
      <c r="R3" s="58">
        <v>0</v>
      </c>
      <c r="ALQ3" s="6"/>
    </row>
    <row r="4" spans="1:1005" ht="28.4" customHeight="1" x14ac:dyDescent="0.35">
      <c r="A4" s="26" t="s">
        <v>1829</v>
      </c>
      <c r="B4" s="27" t="s">
        <v>41</v>
      </c>
      <c r="C4" s="27" t="s">
        <v>1820</v>
      </c>
      <c r="D4" s="27" t="s">
        <v>1827</v>
      </c>
      <c r="E4" s="59"/>
      <c r="F4" s="60" t="s">
        <v>1830</v>
      </c>
      <c r="G4" s="61">
        <v>50000000</v>
      </c>
      <c r="H4" s="61">
        <v>50000000</v>
      </c>
      <c r="I4" s="61">
        <v>0</v>
      </c>
      <c r="J4" s="62">
        <v>0</v>
      </c>
      <c r="K4" s="63">
        <v>15000000</v>
      </c>
      <c r="L4" s="63">
        <v>3260040.8102399702</v>
      </c>
      <c r="M4" s="63">
        <v>12673721.041419299</v>
      </c>
      <c r="N4" s="63">
        <v>14066238.1483407</v>
      </c>
      <c r="O4" s="63">
        <v>5000000</v>
      </c>
      <c r="P4" s="63">
        <v>0</v>
      </c>
      <c r="Q4" s="63">
        <v>0</v>
      </c>
      <c r="R4" s="64">
        <v>0</v>
      </c>
      <c r="ALQ4" s="6"/>
    </row>
    <row r="5" spans="1:1005" ht="28.4" customHeight="1" x14ac:dyDescent="0.35">
      <c r="A5" s="26" t="s">
        <v>1824</v>
      </c>
      <c r="B5" s="27" t="s">
        <v>41</v>
      </c>
      <c r="C5" s="27" t="s">
        <v>1820</v>
      </c>
      <c r="D5" s="27" t="s">
        <v>1821</v>
      </c>
      <c r="E5" s="59"/>
      <c r="F5" s="60" t="s">
        <v>1825</v>
      </c>
      <c r="G5" s="61">
        <v>15000000</v>
      </c>
      <c r="H5" s="61">
        <v>15000000</v>
      </c>
      <c r="I5" s="61">
        <v>0</v>
      </c>
      <c r="J5" s="62">
        <v>0</v>
      </c>
      <c r="K5" s="63">
        <v>2000000</v>
      </c>
      <c r="L5" s="63">
        <v>1956024.4861439799</v>
      </c>
      <c r="M5" s="63">
        <v>5604232.6248515705</v>
      </c>
      <c r="N5" s="63">
        <v>5439742.8890044503</v>
      </c>
      <c r="O5" s="63">
        <v>0</v>
      </c>
      <c r="P5" s="63">
        <v>0</v>
      </c>
      <c r="Q5" s="63">
        <v>0</v>
      </c>
      <c r="R5" s="64">
        <v>0</v>
      </c>
      <c r="ALQ5" s="6"/>
    </row>
    <row r="6" spans="1:1005" ht="28.4" customHeight="1" x14ac:dyDescent="0.35">
      <c r="A6" s="26" t="s">
        <v>1831</v>
      </c>
      <c r="B6" s="27" t="s">
        <v>41</v>
      </c>
      <c r="C6" s="27" t="s">
        <v>1820</v>
      </c>
      <c r="D6" s="27" t="s">
        <v>1827</v>
      </c>
      <c r="E6" s="59"/>
      <c r="F6" s="60" t="s">
        <v>1832</v>
      </c>
      <c r="G6" s="61">
        <v>27000000</v>
      </c>
      <c r="H6" s="61">
        <v>27000000</v>
      </c>
      <c r="I6" s="61">
        <v>0</v>
      </c>
      <c r="J6" s="62">
        <v>0</v>
      </c>
      <c r="K6" s="63">
        <v>2700000</v>
      </c>
      <c r="L6" s="63">
        <v>10800000</v>
      </c>
      <c r="M6" s="63">
        <v>8100000</v>
      </c>
      <c r="N6" s="63">
        <v>5400000</v>
      </c>
      <c r="O6" s="63">
        <v>0</v>
      </c>
      <c r="P6" s="63">
        <v>0</v>
      </c>
      <c r="Q6" s="63">
        <v>0</v>
      </c>
      <c r="R6" s="64">
        <v>0</v>
      </c>
      <c r="ALQ6" s="6"/>
    </row>
    <row r="7" spans="1:1005" ht="28.4" customHeight="1" x14ac:dyDescent="0.35">
      <c r="A7" s="26" t="s">
        <v>1833</v>
      </c>
      <c r="B7" s="27" t="s">
        <v>41</v>
      </c>
      <c r="C7" s="27" t="s">
        <v>1820</v>
      </c>
      <c r="D7" s="27" t="s">
        <v>1827</v>
      </c>
      <c r="E7" s="59"/>
      <c r="F7" s="60" t="s">
        <v>1834</v>
      </c>
      <c r="G7" s="61">
        <v>100000000</v>
      </c>
      <c r="H7" s="61">
        <v>100000000</v>
      </c>
      <c r="I7" s="61">
        <v>0</v>
      </c>
      <c r="J7" s="62">
        <v>0</v>
      </c>
      <c r="K7" s="63">
        <v>25413400</v>
      </c>
      <c r="L7" s="63">
        <v>37412838.799999997</v>
      </c>
      <c r="M7" s="63">
        <v>22587621.199999999</v>
      </c>
      <c r="N7" s="63">
        <v>12705060</v>
      </c>
      <c r="O7" s="63">
        <v>1881080</v>
      </c>
      <c r="P7" s="63">
        <v>0</v>
      </c>
      <c r="Q7" s="63">
        <v>0</v>
      </c>
      <c r="R7" s="64">
        <v>0</v>
      </c>
      <c r="ALQ7" s="6"/>
    </row>
    <row r="8" spans="1:1005" ht="28.4" customHeight="1" x14ac:dyDescent="0.35">
      <c r="A8" s="66" t="s">
        <v>1826</v>
      </c>
      <c r="B8" s="67" t="s">
        <v>41</v>
      </c>
      <c r="C8" s="67" t="s">
        <v>1820</v>
      </c>
      <c r="D8" s="67" t="s">
        <v>1827</v>
      </c>
      <c r="E8" s="59"/>
      <c r="F8" s="60" t="s">
        <v>1828</v>
      </c>
      <c r="G8" s="61">
        <v>19000000</v>
      </c>
      <c r="H8" s="61">
        <v>19000000</v>
      </c>
      <c r="I8" s="61">
        <v>0</v>
      </c>
      <c r="J8" s="62">
        <v>0</v>
      </c>
      <c r="K8" s="63">
        <v>3000000</v>
      </c>
      <c r="L8" s="63">
        <v>6000000</v>
      </c>
      <c r="M8" s="63">
        <v>10000000</v>
      </c>
      <c r="N8" s="63">
        <v>0</v>
      </c>
      <c r="O8" s="63">
        <v>0</v>
      </c>
      <c r="P8" s="63">
        <v>0</v>
      </c>
      <c r="Q8" s="63">
        <v>0</v>
      </c>
      <c r="R8" s="64">
        <v>0</v>
      </c>
      <c r="ALQ8" s="6"/>
    </row>
    <row r="9" spans="1:1005" ht="28.4" customHeight="1" x14ac:dyDescent="0.35">
      <c r="A9" s="66" t="s">
        <v>1835</v>
      </c>
      <c r="B9" s="67" t="s">
        <v>41</v>
      </c>
      <c r="C9" s="67" t="s">
        <v>1820</v>
      </c>
      <c r="D9" s="67" t="s">
        <v>1827</v>
      </c>
      <c r="E9" s="59"/>
      <c r="F9" s="60" t="s">
        <v>1836</v>
      </c>
      <c r="G9" s="61">
        <v>44000000.0006084</v>
      </c>
      <c r="H9" s="61">
        <v>44000000.0006084</v>
      </c>
      <c r="I9" s="61">
        <v>0</v>
      </c>
      <c r="J9" s="62">
        <v>0</v>
      </c>
      <c r="K9" s="63">
        <v>4000000</v>
      </c>
      <c r="L9" s="63">
        <v>1764334.0865018801</v>
      </c>
      <c r="M9" s="63">
        <v>9705940.55883657</v>
      </c>
      <c r="N9" s="63">
        <v>10413144.785269899</v>
      </c>
      <c r="O9" s="63">
        <v>8800000</v>
      </c>
      <c r="P9" s="63">
        <v>9316580.5700000003</v>
      </c>
      <c r="Q9" s="63">
        <v>0</v>
      </c>
      <c r="R9" s="64">
        <v>0</v>
      </c>
      <c r="ALQ9" s="6"/>
    </row>
    <row r="10" spans="1:1005" ht="28.4" customHeight="1" x14ac:dyDescent="0.35">
      <c r="A10" s="66" t="s">
        <v>1837</v>
      </c>
      <c r="B10" s="67" t="s">
        <v>41</v>
      </c>
      <c r="C10" s="67" t="s">
        <v>1820</v>
      </c>
      <c r="D10" s="67" t="s">
        <v>1827</v>
      </c>
      <c r="E10" s="59"/>
      <c r="F10" s="60" t="s">
        <v>1838</v>
      </c>
      <c r="G10" s="61">
        <v>90000000</v>
      </c>
      <c r="H10" s="61">
        <v>90000000</v>
      </c>
      <c r="I10" s="61">
        <v>0</v>
      </c>
      <c r="J10" s="62">
        <v>0</v>
      </c>
      <c r="K10" s="63">
        <v>0</v>
      </c>
      <c r="L10" s="63">
        <v>0</v>
      </c>
      <c r="M10" s="63">
        <v>2000000</v>
      </c>
      <c r="N10" s="63">
        <v>34000000</v>
      </c>
      <c r="O10" s="63">
        <v>54000000</v>
      </c>
      <c r="P10" s="63">
        <v>0</v>
      </c>
      <c r="Q10" s="63">
        <v>0</v>
      </c>
      <c r="R10" s="64">
        <v>0</v>
      </c>
      <c r="ALQ10" s="6"/>
    </row>
    <row r="11" spans="1:1005" ht="28.4" customHeight="1" x14ac:dyDescent="0.35">
      <c r="A11" s="26" t="s">
        <v>2048</v>
      </c>
      <c r="B11" s="27" t="s">
        <v>41</v>
      </c>
      <c r="C11" s="27" t="s">
        <v>42</v>
      </c>
      <c r="D11" s="27" t="s">
        <v>43</v>
      </c>
      <c r="E11" s="59"/>
      <c r="F11" s="60" t="s">
        <v>44</v>
      </c>
      <c r="G11" s="61">
        <v>86118550.530000001</v>
      </c>
      <c r="H11" s="61">
        <f>SUM(DB_B2_MASTER3[[#This Row],[2024]:[2032]])</f>
        <v>67564538.629999995</v>
      </c>
      <c r="I11" s="61">
        <v>18554011.899999999</v>
      </c>
      <c r="J11" s="62">
        <v>0</v>
      </c>
      <c r="K11" s="63">
        <v>0</v>
      </c>
      <c r="L11" s="63">
        <v>0</v>
      </c>
      <c r="M11" s="63">
        <v>3300000</v>
      </c>
      <c r="N11" s="63">
        <v>5000000</v>
      </c>
      <c r="O11" s="63">
        <v>10000000</v>
      </c>
      <c r="P11" s="63">
        <v>30000000</v>
      </c>
      <c r="Q11" s="63">
        <v>15000000</v>
      </c>
      <c r="R11" s="64">
        <v>4264538.6299999952</v>
      </c>
      <c r="ALQ11" s="6"/>
    </row>
    <row r="12" spans="1:1005" ht="28.4" customHeight="1" x14ac:dyDescent="0.35">
      <c r="A12" s="26" t="s">
        <v>748</v>
      </c>
      <c r="B12" s="27" t="s">
        <v>749</v>
      </c>
      <c r="C12" s="27" t="s">
        <v>55</v>
      </c>
      <c r="D12" s="27" t="s">
        <v>56</v>
      </c>
      <c r="E12" s="59" t="s">
        <v>750</v>
      </c>
      <c r="F12" s="60" t="s">
        <v>751</v>
      </c>
      <c r="G12" s="61">
        <v>1439000</v>
      </c>
      <c r="H12" s="61">
        <v>1439000</v>
      </c>
      <c r="I12" s="61">
        <v>0</v>
      </c>
      <c r="J12" s="62">
        <v>0</v>
      </c>
      <c r="K12" s="63">
        <v>0</v>
      </c>
      <c r="L12" s="63">
        <v>200000</v>
      </c>
      <c r="M12" s="63">
        <v>835997.95948800002</v>
      </c>
      <c r="N12" s="63">
        <v>403002.04051199899</v>
      </c>
      <c r="O12" s="63">
        <v>0</v>
      </c>
      <c r="P12" s="63">
        <v>0</v>
      </c>
      <c r="Q12" s="63">
        <v>0</v>
      </c>
      <c r="R12" s="64">
        <v>0</v>
      </c>
      <c r="ALQ12" s="6"/>
    </row>
    <row r="13" spans="1:1005" ht="28.4" customHeight="1" x14ac:dyDescent="0.35">
      <c r="A13" s="26" t="s">
        <v>1602</v>
      </c>
      <c r="B13" s="27" t="s">
        <v>2042</v>
      </c>
      <c r="C13" s="27" t="s">
        <v>55</v>
      </c>
      <c r="D13" s="27" t="s">
        <v>56</v>
      </c>
      <c r="E13" s="59" t="s">
        <v>1603</v>
      </c>
      <c r="F13" s="60" t="s">
        <v>1604</v>
      </c>
      <c r="G13" s="61">
        <v>3919854.26</v>
      </c>
      <c r="H13" s="61">
        <v>3919854.26</v>
      </c>
      <c r="I13" s="61">
        <v>0</v>
      </c>
      <c r="J13" s="62">
        <v>0</v>
      </c>
      <c r="K13" s="63">
        <v>0</v>
      </c>
      <c r="L13" s="63">
        <v>268356.58201365301</v>
      </c>
      <c r="M13" s="63">
        <v>994263.749449439</v>
      </c>
      <c r="N13" s="63">
        <v>1108891.4958369101</v>
      </c>
      <c r="O13" s="63">
        <v>774171.21635</v>
      </c>
      <c r="P13" s="63">
        <v>774171.21635</v>
      </c>
      <c r="Q13" s="63">
        <v>0</v>
      </c>
      <c r="R13" s="64">
        <v>0</v>
      </c>
      <c r="ALQ13" s="6"/>
    </row>
    <row r="14" spans="1:1005" ht="28.4" customHeight="1" x14ac:dyDescent="0.35">
      <c r="A14" s="26" t="s">
        <v>1557</v>
      </c>
      <c r="B14" s="27" t="s">
        <v>46</v>
      </c>
      <c r="C14" s="27" t="s">
        <v>55</v>
      </c>
      <c r="D14" s="27" t="s">
        <v>56</v>
      </c>
      <c r="E14" s="59" t="s">
        <v>1558</v>
      </c>
      <c r="F14" s="60" t="s">
        <v>1559</v>
      </c>
      <c r="G14" s="61">
        <v>2674629.7200000002</v>
      </c>
      <c r="H14" s="61">
        <v>2674629.7200000002</v>
      </c>
      <c r="I14" s="61">
        <v>0</v>
      </c>
      <c r="J14" s="62">
        <v>0</v>
      </c>
      <c r="K14" s="63">
        <v>0</v>
      </c>
      <c r="L14" s="63">
        <v>183107.442829095</v>
      </c>
      <c r="M14" s="63">
        <v>678414.85866775701</v>
      </c>
      <c r="N14" s="63">
        <v>756628.67910314805</v>
      </c>
      <c r="O14" s="63">
        <v>528239.36970000004</v>
      </c>
      <c r="P14" s="63">
        <v>528239.36970000004</v>
      </c>
      <c r="Q14" s="63">
        <v>0</v>
      </c>
      <c r="R14" s="64">
        <v>0</v>
      </c>
      <c r="ALQ14" s="6"/>
    </row>
    <row r="15" spans="1:1005" ht="28.4" customHeight="1" x14ac:dyDescent="0.35">
      <c r="A15" s="26" t="s">
        <v>1234</v>
      </c>
      <c r="B15" s="27" t="s">
        <v>46</v>
      </c>
      <c r="C15" s="27" t="s">
        <v>55</v>
      </c>
      <c r="D15" s="27" t="s">
        <v>56</v>
      </c>
      <c r="E15" s="59" t="s">
        <v>1235</v>
      </c>
      <c r="F15" s="60" t="s">
        <v>1236</v>
      </c>
      <c r="G15" s="61">
        <v>2000000</v>
      </c>
      <c r="H15" s="61">
        <v>2000000</v>
      </c>
      <c r="I15" s="61">
        <v>0</v>
      </c>
      <c r="J15" s="62">
        <v>0</v>
      </c>
      <c r="K15" s="63">
        <v>0</v>
      </c>
      <c r="L15" s="63">
        <v>0</v>
      </c>
      <c r="M15" s="63">
        <v>420000</v>
      </c>
      <c r="N15" s="63">
        <v>790000</v>
      </c>
      <c r="O15" s="63">
        <v>790000</v>
      </c>
      <c r="P15" s="63">
        <v>0</v>
      </c>
      <c r="Q15" s="63">
        <v>0</v>
      </c>
      <c r="R15" s="64">
        <v>0</v>
      </c>
      <c r="ALQ15" s="6"/>
    </row>
    <row r="16" spans="1:1005" ht="28.4" customHeight="1" x14ac:dyDescent="0.35">
      <c r="A16" s="26" t="s">
        <v>1258</v>
      </c>
      <c r="B16" s="27" t="s">
        <v>2042</v>
      </c>
      <c r="C16" s="27" t="s">
        <v>55</v>
      </c>
      <c r="D16" s="27" t="s">
        <v>56</v>
      </c>
      <c r="E16" s="59" t="s">
        <v>1259</v>
      </c>
      <c r="F16" s="60" t="s">
        <v>1260</v>
      </c>
      <c r="G16" s="61">
        <v>4000000</v>
      </c>
      <c r="H16" s="61">
        <v>3716158.1</v>
      </c>
      <c r="I16" s="61">
        <v>283841.90000000002</v>
      </c>
      <c r="J16" s="62">
        <v>0</v>
      </c>
      <c r="K16" s="63">
        <v>0</v>
      </c>
      <c r="L16" s="63">
        <v>254411.36832938099</v>
      </c>
      <c r="M16" s="63">
        <v>1187243.6718760901</v>
      </c>
      <c r="N16" s="63">
        <v>1295914.7601278599</v>
      </c>
      <c r="O16" s="63">
        <v>978588.29966666701</v>
      </c>
      <c r="P16" s="63">
        <v>0</v>
      </c>
      <c r="Q16" s="63">
        <v>0</v>
      </c>
      <c r="R16" s="64">
        <v>0</v>
      </c>
      <c r="ALQ16" s="6"/>
    </row>
    <row r="17" spans="1:1005" ht="28.4" customHeight="1" x14ac:dyDescent="0.35">
      <c r="A17" s="26" t="s">
        <v>1255</v>
      </c>
      <c r="B17" s="27" t="s">
        <v>2042</v>
      </c>
      <c r="C17" s="27" t="s">
        <v>55</v>
      </c>
      <c r="D17" s="27" t="s">
        <v>56</v>
      </c>
      <c r="E17" s="59" t="s">
        <v>1256</v>
      </c>
      <c r="F17" s="60" t="s">
        <v>1257</v>
      </c>
      <c r="G17" s="61">
        <v>3500000</v>
      </c>
      <c r="H17" s="61">
        <v>3342020.47</v>
      </c>
      <c r="I17" s="61">
        <v>157979.53</v>
      </c>
      <c r="J17" s="62">
        <v>0</v>
      </c>
      <c r="K17" s="63">
        <v>0</v>
      </c>
      <c r="L17" s="63">
        <v>228797.58553800499</v>
      </c>
      <c r="M17" s="63">
        <v>1067713.62991469</v>
      </c>
      <c r="N17" s="63">
        <v>1165443.86411398</v>
      </c>
      <c r="O17" s="63">
        <v>880065.390433333</v>
      </c>
      <c r="P17" s="63">
        <v>0</v>
      </c>
      <c r="Q17" s="63">
        <v>0</v>
      </c>
      <c r="R17" s="64">
        <v>0</v>
      </c>
      <c r="ALQ17" s="6"/>
    </row>
    <row r="18" spans="1:1005" ht="28.4" customHeight="1" x14ac:dyDescent="0.35">
      <c r="A18" s="26" t="s">
        <v>1599</v>
      </c>
      <c r="B18" s="27" t="s">
        <v>2042</v>
      </c>
      <c r="C18" s="27" t="s">
        <v>55</v>
      </c>
      <c r="D18" s="27" t="s">
        <v>56</v>
      </c>
      <c r="E18" s="59" t="s">
        <v>1600</v>
      </c>
      <c r="F18" s="60" t="s">
        <v>1601</v>
      </c>
      <c r="G18" s="61">
        <v>5200000</v>
      </c>
      <c r="H18" s="61">
        <v>4936899.58</v>
      </c>
      <c r="I18" s="61">
        <v>263100.42</v>
      </c>
      <c r="J18" s="62">
        <v>0</v>
      </c>
      <c r="K18" s="63">
        <v>0</v>
      </c>
      <c r="L18" s="63">
        <v>337984.37624398799</v>
      </c>
      <c r="M18" s="63">
        <v>1252235.4050648201</v>
      </c>
      <c r="N18" s="63">
        <v>1396604.46459119</v>
      </c>
      <c r="O18" s="63">
        <v>975037.66705000005</v>
      </c>
      <c r="P18" s="63">
        <v>975037.66705000005</v>
      </c>
      <c r="Q18" s="63">
        <v>0</v>
      </c>
      <c r="R18" s="64">
        <v>0</v>
      </c>
      <c r="ALQ18" s="6"/>
    </row>
    <row r="19" spans="1:1005" ht="28.4" customHeight="1" x14ac:dyDescent="0.35">
      <c r="A19" s="26" t="s">
        <v>1166</v>
      </c>
      <c r="B19" s="27" t="s">
        <v>2045</v>
      </c>
      <c r="C19" s="27" t="s">
        <v>55</v>
      </c>
      <c r="D19" s="27" t="s">
        <v>56</v>
      </c>
      <c r="E19" s="59" t="s">
        <v>1167</v>
      </c>
      <c r="F19" s="60" t="s">
        <v>1168</v>
      </c>
      <c r="G19" s="61">
        <v>3700000</v>
      </c>
      <c r="H19" s="61">
        <v>3700000</v>
      </c>
      <c r="I19" s="61">
        <v>0</v>
      </c>
      <c r="J19" s="62">
        <v>0</v>
      </c>
      <c r="K19" s="63">
        <v>0</v>
      </c>
      <c r="L19" s="63">
        <v>200000</v>
      </c>
      <c r="M19" s="63">
        <v>1077372.1041419299</v>
      </c>
      <c r="N19" s="63">
        <v>2422627.8958580699</v>
      </c>
      <c r="O19" s="63">
        <v>0</v>
      </c>
      <c r="P19" s="63">
        <v>0</v>
      </c>
      <c r="Q19" s="63">
        <v>0</v>
      </c>
      <c r="R19" s="64">
        <v>0</v>
      </c>
      <c r="ALQ19" s="6"/>
    </row>
    <row r="20" spans="1:1005" ht="28.4" customHeight="1" x14ac:dyDescent="0.35">
      <c r="A20" s="26" t="s">
        <v>752</v>
      </c>
      <c r="B20" s="27" t="s">
        <v>2045</v>
      </c>
      <c r="C20" s="27" t="s">
        <v>55</v>
      </c>
      <c r="D20" s="27" t="s">
        <v>56</v>
      </c>
      <c r="E20" s="59" t="s">
        <v>754</v>
      </c>
      <c r="F20" s="60" t="s">
        <v>755</v>
      </c>
      <c r="G20" s="61">
        <v>1200000</v>
      </c>
      <c r="H20" s="61">
        <v>1200000</v>
      </c>
      <c r="I20" s="61">
        <v>0</v>
      </c>
      <c r="J20" s="62">
        <v>0</v>
      </c>
      <c r="K20" s="63">
        <v>0</v>
      </c>
      <c r="L20" s="63">
        <v>200000</v>
      </c>
      <c r="M20" s="63">
        <v>629598.36759040097</v>
      </c>
      <c r="N20" s="63">
        <v>370401.63240959903</v>
      </c>
      <c r="O20" s="63">
        <v>0</v>
      </c>
      <c r="P20" s="63">
        <v>0</v>
      </c>
      <c r="Q20" s="63">
        <v>0</v>
      </c>
      <c r="R20" s="64">
        <v>0</v>
      </c>
      <c r="ALQ20" s="6"/>
    </row>
    <row r="21" spans="1:1005" ht="28.4" customHeight="1" x14ac:dyDescent="0.35">
      <c r="A21" s="26" t="s">
        <v>641</v>
      </c>
      <c r="B21" s="27" t="s">
        <v>148</v>
      </c>
      <c r="C21" s="27" t="s">
        <v>55</v>
      </c>
      <c r="D21" s="27" t="s">
        <v>117</v>
      </c>
      <c r="E21" s="59" t="s">
        <v>642</v>
      </c>
      <c r="F21" s="60" t="s">
        <v>643</v>
      </c>
      <c r="G21" s="61">
        <v>30050300</v>
      </c>
      <c r="H21" s="61">
        <v>19550300</v>
      </c>
      <c r="I21" s="61">
        <v>10500000</v>
      </c>
      <c r="J21" s="62">
        <v>0</v>
      </c>
      <c r="K21" s="63">
        <v>977515</v>
      </c>
      <c r="L21" s="63">
        <v>2230717.1548352102</v>
      </c>
      <c r="M21" s="63">
        <v>8672126.6966620795</v>
      </c>
      <c r="N21" s="63">
        <v>7669941.1485027103</v>
      </c>
      <c r="O21" s="63">
        <v>0</v>
      </c>
      <c r="P21" s="63">
        <v>0</v>
      </c>
      <c r="Q21" s="63">
        <v>0</v>
      </c>
      <c r="R21" s="64">
        <v>0</v>
      </c>
      <c r="ALQ21" s="6"/>
    </row>
    <row r="22" spans="1:1005" ht="28.4" customHeight="1" x14ac:dyDescent="0.35">
      <c r="A22" s="26" t="s">
        <v>328</v>
      </c>
      <c r="B22" s="27" t="s">
        <v>148</v>
      </c>
      <c r="C22" s="27" t="s">
        <v>55</v>
      </c>
      <c r="D22" s="27" t="s">
        <v>117</v>
      </c>
      <c r="E22" s="59" t="s">
        <v>329</v>
      </c>
      <c r="F22" s="60" t="s">
        <v>330</v>
      </c>
      <c r="G22" s="61">
        <v>12800000</v>
      </c>
      <c r="H22" s="61">
        <v>4200000</v>
      </c>
      <c r="I22" s="61">
        <v>8600000</v>
      </c>
      <c r="J22" s="62">
        <v>0</v>
      </c>
      <c r="K22" s="63">
        <v>1050000</v>
      </c>
      <c r="L22" s="63">
        <v>342304.285075197</v>
      </c>
      <c r="M22" s="63">
        <v>1050000</v>
      </c>
      <c r="N22" s="63">
        <v>1757695.7149248</v>
      </c>
      <c r="O22" s="63">
        <v>0</v>
      </c>
      <c r="P22" s="63">
        <v>0</v>
      </c>
      <c r="Q22" s="63">
        <v>0</v>
      </c>
      <c r="R22" s="64">
        <v>0</v>
      </c>
      <c r="ALQ22" s="6"/>
    </row>
    <row r="23" spans="1:1005" ht="28.4" customHeight="1" x14ac:dyDescent="0.35">
      <c r="A23" s="26" t="s">
        <v>343</v>
      </c>
      <c r="B23" s="27" t="s">
        <v>148</v>
      </c>
      <c r="C23" s="27" t="s">
        <v>55</v>
      </c>
      <c r="D23" s="27" t="s">
        <v>117</v>
      </c>
      <c r="E23" s="59" t="s">
        <v>344</v>
      </c>
      <c r="F23" s="60" t="s">
        <v>345</v>
      </c>
      <c r="G23" s="61">
        <v>3430577.66</v>
      </c>
      <c r="H23" s="61">
        <v>329680.90999999997</v>
      </c>
      <c r="I23" s="61">
        <v>3100896.75</v>
      </c>
      <c r="J23" s="62">
        <v>0</v>
      </c>
      <c r="K23" s="63">
        <v>82420.227499999994</v>
      </c>
      <c r="L23" s="63">
        <v>26869.330523926299</v>
      </c>
      <c r="M23" s="63">
        <v>220391.35197607399</v>
      </c>
      <c r="N23" s="63">
        <v>0</v>
      </c>
      <c r="O23" s="63">
        <v>0</v>
      </c>
      <c r="P23" s="63">
        <v>0</v>
      </c>
      <c r="Q23" s="63">
        <v>0</v>
      </c>
      <c r="R23" s="64">
        <v>0</v>
      </c>
      <c r="ALQ23" s="6"/>
    </row>
    <row r="24" spans="1:1005" ht="28.4" customHeight="1" x14ac:dyDescent="0.35">
      <c r="A24" s="26" t="s">
        <v>647</v>
      </c>
      <c r="B24" s="27" t="s">
        <v>148</v>
      </c>
      <c r="C24" s="27" t="s">
        <v>55</v>
      </c>
      <c r="D24" s="27" t="s">
        <v>117</v>
      </c>
      <c r="E24" s="59" t="s">
        <v>648</v>
      </c>
      <c r="F24" s="60" t="s">
        <v>649</v>
      </c>
      <c r="G24" s="61">
        <v>21000000</v>
      </c>
      <c r="H24" s="61">
        <v>5400000</v>
      </c>
      <c r="I24" s="61">
        <v>15600000</v>
      </c>
      <c r="J24" s="62">
        <v>0</v>
      </c>
      <c r="K24" s="63">
        <v>1350000</v>
      </c>
      <c r="L24" s="63">
        <v>440105.50938239601</v>
      </c>
      <c r="M24" s="63">
        <v>1710952.3405915999</v>
      </c>
      <c r="N24" s="63">
        <v>1898942.1500260001</v>
      </c>
      <c r="O24" s="63">
        <v>0</v>
      </c>
      <c r="P24" s="63">
        <v>0</v>
      </c>
      <c r="Q24" s="63">
        <v>0</v>
      </c>
      <c r="R24" s="64">
        <v>0</v>
      </c>
      <c r="ALQ24" s="6"/>
    </row>
    <row r="25" spans="1:1005" ht="28.4" customHeight="1" x14ac:dyDescent="0.35">
      <c r="A25" s="26" t="s">
        <v>337</v>
      </c>
      <c r="B25" s="27" t="s">
        <v>148</v>
      </c>
      <c r="C25" s="27" t="s">
        <v>55</v>
      </c>
      <c r="D25" s="27" t="s">
        <v>117</v>
      </c>
      <c r="E25" s="59" t="s">
        <v>338</v>
      </c>
      <c r="F25" s="60" t="s">
        <v>339</v>
      </c>
      <c r="G25" s="61">
        <v>4929000</v>
      </c>
      <c r="H25" s="61">
        <v>814000</v>
      </c>
      <c r="I25" s="61">
        <v>4115000</v>
      </c>
      <c r="J25" s="62">
        <v>0</v>
      </c>
      <c r="K25" s="63">
        <v>203500</v>
      </c>
      <c r="L25" s="63">
        <v>66341.830488383494</v>
      </c>
      <c r="M25" s="63">
        <v>544158.16951161704</v>
      </c>
      <c r="N25" s="63">
        <v>0</v>
      </c>
      <c r="O25" s="63">
        <v>0</v>
      </c>
      <c r="P25" s="63">
        <v>0</v>
      </c>
      <c r="Q25" s="63">
        <v>0</v>
      </c>
      <c r="R25" s="64">
        <v>0</v>
      </c>
      <c r="ALQ25" s="6"/>
    </row>
    <row r="26" spans="1:1005" ht="28.4" customHeight="1" x14ac:dyDescent="0.35">
      <c r="A26" s="26" t="s">
        <v>175</v>
      </c>
      <c r="B26" s="27" t="s">
        <v>148</v>
      </c>
      <c r="C26" s="27" t="s">
        <v>55</v>
      </c>
      <c r="D26" s="27" t="s">
        <v>117</v>
      </c>
      <c r="E26" s="59" t="s">
        <v>176</v>
      </c>
      <c r="F26" s="60" t="s">
        <v>177</v>
      </c>
      <c r="G26" s="61">
        <v>8420000</v>
      </c>
      <c r="H26" s="61">
        <v>241841.13</v>
      </c>
      <c r="I26" s="61">
        <v>8178158.8700000001</v>
      </c>
      <c r="J26" s="62">
        <v>0</v>
      </c>
      <c r="K26" s="63">
        <v>80613.710000000006</v>
      </c>
      <c r="L26" s="63">
        <v>26280.398446485</v>
      </c>
      <c r="M26" s="63">
        <v>134947.02155351499</v>
      </c>
      <c r="N26" s="63">
        <v>0</v>
      </c>
      <c r="O26" s="63">
        <v>0</v>
      </c>
      <c r="P26" s="63">
        <v>0</v>
      </c>
      <c r="Q26" s="63">
        <v>0</v>
      </c>
      <c r="R26" s="64">
        <v>0</v>
      </c>
      <c r="ALQ26" s="6"/>
    </row>
    <row r="27" spans="1:1005" ht="28.4" customHeight="1" x14ac:dyDescent="0.35">
      <c r="A27" s="26" t="s">
        <v>1213</v>
      </c>
      <c r="B27" s="27" t="s">
        <v>46</v>
      </c>
      <c r="C27" s="27" t="s">
        <v>55</v>
      </c>
      <c r="D27" s="27" t="s">
        <v>56</v>
      </c>
      <c r="E27" s="59" t="s">
        <v>1214</v>
      </c>
      <c r="F27" s="60" t="s">
        <v>1215</v>
      </c>
      <c r="G27" s="61">
        <v>1739710</v>
      </c>
      <c r="H27" s="61">
        <v>1739710</v>
      </c>
      <c r="I27" s="61">
        <v>0</v>
      </c>
      <c r="J27" s="62">
        <v>0</v>
      </c>
      <c r="K27" s="63">
        <v>0</v>
      </c>
      <c r="L27" s="63">
        <v>119102.037557634</v>
      </c>
      <c r="M27" s="63">
        <v>555805.11722565198</v>
      </c>
      <c r="N27" s="63">
        <v>606679.21188338101</v>
      </c>
      <c r="O27" s="63">
        <v>458123.63333333301</v>
      </c>
      <c r="P27" s="63">
        <v>0</v>
      </c>
      <c r="Q27" s="63">
        <v>0</v>
      </c>
      <c r="R27" s="64">
        <v>0</v>
      </c>
      <c r="ALQ27" s="6"/>
    </row>
    <row r="28" spans="1:1005" ht="28.4" customHeight="1" x14ac:dyDescent="0.35">
      <c r="A28" s="26" t="s">
        <v>791</v>
      </c>
      <c r="B28" s="27" t="s">
        <v>2042</v>
      </c>
      <c r="C28" s="27" t="s">
        <v>55</v>
      </c>
      <c r="D28" s="27" t="s">
        <v>56</v>
      </c>
      <c r="E28" s="59" t="s">
        <v>792</v>
      </c>
      <c r="F28" s="60" t="s">
        <v>793</v>
      </c>
      <c r="G28" s="61">
        <v>4300000</v>
      </c>
      <c r="H28" s="61">
        <v>4300000</v>
      </c>
      <c r="I28" s="61">
        <v>0</v>
      </c>
      <c r="J28" s="62">
        <v>0</v>
      </c>
      <c r="K28" s="63">
        <v>0</v>
      </c>
      <c r="L28" s="63">
        <v>369145.28774617298</v>
      </c>
      <c r="M28" s="63">
        <v>1435087.67925671</v>
      </c>
      <c r="N28" s="63">
        <v>1592767.0329971199</v>
      </c>
      <c r="O28" s="63">
        <v>903000</v>
      </c>
      <c r="P28" s="63">
        <v>0</v>
      </c>
      <c r="Q28" s="63">
        <v>0</v>
      </c>
      <c r="R28" s="64">
        <v>0</v>
      </c>
      <c r="ALQ28" s="6"/>
    </row>
    <row r="29" spans="1:1005" ht="28.4" customHeight="1" x14ac:dyDescent="0.35">
      <c r="A29" s="26" t="s">
        <v>439</v>
      </c>
      <c r="B29" s="27" t="s">
        <v>2042</v>
      </c>
      <c r="C29" s="27" t="s">
        <v>55</v>
      </c>
      <c r="D29" s="27" t="s">
        <v>56</v>
      </c>
      <c r="E29" s="59" t="s">
        <v>440</v>
      </c>
      <c r="F29" s="60" t="s">
        <v>441</v>
      </c>
      <c r="G29" s="61">
        <v>1984865</v>
      </c>
      <c r="H29" s="61">
        <v>1984865</v>
      </c>
      <c r="I29" s="61">
        <v>0</v>
      </c>
      <c r="J29" s="62">
        <v>0</v>
      </c>
      <c r="K29" s="63">
        <v>0</v>
      </c>
      <c r="L29" s="63">
        <v>255594.26566127001</v>
      </c>
      <c r="M29" s="63">
        <v>1312449.08433873</v>
      </c>
      <c r="N29" s="63">
        <v>416821.65</v>
      </c>
      <c r="O29" s="63">
        <v>0</v>
      </c>
      <c r="P29" s="63">
        <v>0</v>
      </c>
      <c r="Q29" s="63">
        <v>0</v>
      </c>
      <c r="R29" s="64">
        <v>0</v>
      </c>
      <c r="ALQ29" s="6"/>
    </row>
    <row r="30" spans="1:1005" ht="28.4" customHeight="1" x14ac:dyDescent="0.35">
      <c r="A30" s="26" t="s">
        <v>436</v>
      </c>
      <c r="B30" s="27" t="s">
        <v>2042</v>
      </c>
      <c r="C30" s="27" t="s">
        <v>55</v>
      </c>
      <c r="D30" s="27" t="s">
        <v>56</v>
      </c>
      <c r="E30" s="59" t="s">
        <v>437</v>
      </c>
      <c r="F30" s="60" t="s">
        <v>438</v>
      </c>
      <c r="G30" s="61">
        <v>279000</v>
      </c>
      <c r="H30" s="61">
        <v>279000</v>
      </c>
      <c r="I30" s="61">
        <v>0</v>
      </c>
      <c r="J30" s="62">
        <v>0</v>
      </c>
      <c r="K30" s="63">
        <v>0</v>
      </c>
      <c r="L30" s="63">
        <v>45477.569302847602</v>
      </c>
      <c r="M30" s="63">
        <v>233522.43069715201</v>
      </c>
      <c r="N30" s="63">
        <v>-1.45519152283669E-11</v>
      </c>
      <c r="O30" s="63">
        <v>0</v>
      </c>
      <c r="P30" s="63">
        <v>0</v>
      </c>
      <c r="Q30" s="63">
        <v>0</v>
      </c>
      <c r="R30" s="64">
        <v>0</v>
      </c>
      <c r="ALQ30" s="6"/>
    </row>
    <row r="31" spans="1:1005" ht="28.4" customHeight="1" x14ac:dyDescent="0.35">
      <c r="A31" s="26" t="s">
        <v>340</v>
      </c>
      <c r="B31" s="27" t="s">
        <v>148</v>
      </c>
      <c r="C31" s="27" t="s">
        <v>55</v>
      </c>
      <c r="D31" s="27" t="s">
        <v>117</v>
      </c>
      <c r="E31" s="59" t="s">
        <v>341</v>
      </c>
      <c r="F31" s="60" t="s">
        <v>342</v>
      </c>
      <c r="G31" s="61">
        <v>8710000</v>
      </c>
      <c r="H31" s="61">
        <v>2010000</v>
      </c>
      <c r="I31" s="61">
        <v>6700000</v>
      </c>
      <c r="J31" s="62">
        <v>0</v>
      </c>
      <c r="K31" s="63">
        <v>502500</v>
      </c>
      <c r="L31" s="63">
        <v>163817.05071455901</v>
      </c>
      <c r="M31" s="63">
        <v>841182.94928544096</v>
      </c>
      <c r="N31" s="63">
        <v>502500</v>
      </c>
      <c r="O31" s="63">
        <v>0</v>
      </c>
      <c r="P31" s="63">
        <v>0</v>
      </c>
      <c r="Q31" s="63">
        <v>0</v>
      </c>
      <c r="R31" s="64">
        <v>0</v>
      </c>
      <c r="ALQ31" s="6"/>
    </row>
    <row r="32" spans="1:1005" ht="28.4" customHeight="1" x14ac:dyDescent="0.35">
      <c r="A32" s="26" t="s">
        <v>836</v>
      </c>
      <c r="B32" s="27" t="s">
        <v>2042</v>
      </c>
      <c r="C32" s="27" t="s">
        <v>55</v>
      </c>
      <c r="D32" s="27" t="s">
        <v>56</v>
      </c>
      <c r="E32" s="59" t="s">
        <v>837</v>
      </c>
      <c r="F32" s="60" t="s">
        <v>838</v>
      </c>
      <c r="G32" s="61">
        <v>197040</v>
      </c>
      <c r="H32" s="61">
        <v>197040</v>
      </c>
      <c r="I32" s="61">
        <v>0</v>
      </c>
      <c r="J32" s="62">
        <v>0</v>
      </c>
      <c r="K32" s="63">
        <v>0</v>
      </c>
      <c r="L32" s="63">
        <v>13489.5272662434</v>
      </c>
      <c r="M32" s="63">
        <v>88894.229874026394</v>
      </c>
      <c r="N32" s="63">
        <v>94656.242859730293</v>
      </c>
      <c r="O32" s="63">
        <v>0</v>
      </c>
      <c r="P32" s="63">
        <v>0</v>
      </c>
      <c r="Q32" s="63">
        <v>0</v>
      </c>
      <c r="R32" s="64">
        <v>0</v>
      </c>
      <c r="ALQ32" s="6"/>
    </row>
    <row r="33" spans="1:1005" ht="28.4" customHeight="1" x14ac:dyDescent="0.35">
      <c r="A33" s="26" t="s">
        <v>1264</v>
      </c>
      <c r="B33" s="27" t="s">
        <v>2042</v>
      </c>
      <c r="C33" s="27" t="s">
        <v>55</v>
      </c>
      <c r="D33" s="27" t="s">
        <v>56</v>
      </c>
      <c r="E33" s="59" t="s">
        <v>1265</v>
      </c>
      <c r="F33" s="60" t="s">
        <v>1266</v>
      </c>
      <c r="G33" s="61">
        <v>9683472.1099999994</v>
      </c>
      <c r="H33" s="61">
        <v>9683472.1099999994</v>
      </c>
      <c r="I33" s="61">
        <v>0</v>
      </c>
      <c r="J33" s="62">
        <v>0</v>
      </c>
      <c r="K33" s="63">
        <v>0</v>
      </c>
      <c r="L33" s="63">
        <v>933529.14309999999</v>
      </c>
      <c r="M33" s="63">
        <v>2012485.7417250001</v>
      </c>
      <c r="N33" s="63">
        <v>1912485.7417250001</v>
      </c>
      <c r="O33" s="63">
        <v>1912485.7417250001</v>
      </c>
      <c r="P33" s="63">
        <v>1912485.7417250001</v>
      </c>
      <c r="Q33" s="63">
        <v>1000000</v>
      </c>
      <c r="R33" s="64">
        <v>0</v>
      </c>
      <c r="ALQ33" s="6"/>
    </row>
    <row r="34" spans="1:1005" ht="28.4" customHeight="1" x14ac:dyDescent="0.35">
      <c r="A34" s="26" t="s">
        <v>1231</v>
      </c>
      <c r="B34" s="27" t="s">
        <v>46</v>
      </c>
      <c r="C34" s="27" t="s">
        <v>55</v>
      </c>
      <c r="D34" s="27" t="s">
        <v>56</v>
      </c>
      <c r="E34" s="59" t="s">
        <v>1232</v>
      </c>
      <c r="F34" s="60" t="s">
        <v>1233</v>
      </c>
      <c r="G34" s="61">
        <v>850000</v>
      </c>
      <c r="H34" s="61">
        <v>850000</v>
      </c>
      <c r="I34" s="61">
        <v>0</v>
      </c>
      <c r="J34" s="62">
        <v>0</v>
      </c>
      <c r="K34" s="63">
        <v>0</v>
      </c>
      <c r="L34" s="63">
        <v>0</v>
      </c>
      <c r="M34" s="63">
        <v>178500</v>
      </c>
      <c r="N34" s="63">
        <v>335750</v>
      </c>
      <c r="O34" s="63">
        <v>335750</v>
      </c>
      <c r="P34" s="63">
        <v>0</v>
      </c>
      <c r="Q34" s="63">
        <v>0</v>
      </c>
      <c r="R34" s="64">
        <v>0</v>
      </c>
      <c r="ALQ34" s="6"/>
    </row>
    <row r="35" spans="1:1005" ht="28.4" customHeight="1" x14ac:dyDescent="0.35">
      <c r="A35" s="26" t="s">
        <v>800</v>
      </c>
      <c r="B35" s="27" t="s">
        <v>46</v>
      </c>
      <c r="C35" s="27" t="s">
        <v>55</v>
      </c>
      <c r="D35" s="27" t="s">
        <v>56</v>
      </c>
      <c r="E35" s="59" t="s">
        <v>801</v>
      </c>
      <c r="F35" s="60" t="s">
        <v>802</v>
      </c>
      <c r="G35" s="61">
        <v>952124.17</v>
      </c>
      <c r="H35" s="61">
        <v>952124.17</v>
      </c>
      <c r="I35" s="61">
        <v>0</v>
      </c>
      <c r="J35" s="62">
        <v>0</v>
      </c>
      <c r="K35" s="63">
        <v>0</v>
      </c>
      <c r="L35" s="63">
        <v>65183.236662933101</v>
      </c>
      <c r="M35" s="63">
        <v>429549.05012482998</v>
      </c>
      <c r="N35" s="63">
        <v>457391.88321223698</v>
      </c>
      <c r="O35" s="63">
        <v>0</v>
      </c>
      <c r="P35" s="63">
        <v>0</v>
      </c>
      <c r="Q35" s="63">
        <v>0</v>
      </c>
      <c r="R35" s="64">
        <v>0</v>
      </c>
      <c r="ALQ35" s="6"/>
    </row>
    <row r="36" spans="1:1005" ht="28.4" customHeight="1" x14ac:dyDescent="0.35">
      <c r="A36" s="26" t="s">
        <v>1219</v>
      </c>
      <c r="B36" s="27" t="s">
        <v>46</v>
      </c>
      <c r="C36" s="27" t="s">
        <v>55</v>
      </c>
      <c r="D36" s="27" t="s">
        <v>56</v>
      </c>
      <c r="E36" s="59" t="s">
        <v>1220</v>
      </c>
      <c r="F36" s="60" t="s">
        <v>1221</v>
      </c>
      <c r="G36" s="61">
        <v>450000</v>
      </c>
      <c r="H36" s="61">
        <v>450000</v>
      </c>
      <c r="I36" s="61">
        <v>0</v>
      </c>
      <c r="J36" s="62">
        <v>0</v>
      </c>
      <c r="K36" s="63">
        <v>0</v>
      </c>
      <c r="L36" s="63">
        <v>0</v>
      </c>
      <c r="M36" s="63">
        <v>94500</v>
      </c>
      <c r="N36" s="63">
        <v>177750</v>
      </c>
      <c r="O36" s="63">
        <v>177750</v>
      </c>
      <c r="P36" s="63">
        <v>0</v>
      </c>
      <c r="Q36" s="63">
        <v>0</v>
      </c>
      <c r="R36" s="64">
        <v>0</v>
      </c>
      <c r="ALQ36" s="6"/>
    </row>
    <row r="37" spans="1:1005" ht="28.4" customHeight="1" x14ac:dyDescent="0.35">
      <c r="A37" s="26" t="s">
        <v>1237</v>
      </c>
      <c r="B37" s="27" t="s">
        <v>2042</v>
      </c>
      <c r="C37" s="27" t="s">
        <v>55</v>
      </c>
      <c r="D37" s="27" t="s">
        <v>56</v>
      </c>
      <c r="E37" s="59" t="s">
        <v>1238</v>
      </c>
      <c r="F37" s="60" t="s">
        <v>1239</v>
      </c>
      <c r="G37" s="61">
        <v>1000000</v>
      </c>
      <c r="H37" s="61">
        <v>1000000</v>
      </c>
      <c r="I37" s="61">
        <v>0</v>
      </c>
      <c r="J37" s="62">
        <v>0</v>
      </c>
      <c r="K37" s="63">
        <v>0</v>
      </c>
      <c r="L37" s="63">
        <v>0</v>
      </c>
      <c r="M37" s="63">
        <v>210000</v>
      </c>
      <c r="N37" s="63">
        <v>395000</v>
      </c>
      <c r="O37" s="63">
        <v>395000</v>
      </c>
      <c r="P37" s="63">
        <v>0</v>
      </c>
      <c r="Q37" s="63">
        <v>0</v>
      </c>
      <c r="R37" s="64">
        <v>0</v>
      </c>
      <c r="ALQ37" s="6"/>
    </row>
    <row r="38" spans="1:1005" ht="28.4" customHeight="1" x14ac:dyDescent="0.35">
      <c r="A38" s="26" t="s">
        <v>842</v>
      </c>
      <c r="B38" s="27" t="s">
        <v>2042</v>
      </c>
      <c r="C38" s="27" t="s">
        <v>55</v>
      </c>
      <c r="D38" s="27" t="s">
        <v>56</v>
      </c>
      <c r="E38" s="59" t="s">
        <v>843</v>
      </c>
      <c r="F38" s="60" t="s">
        <v>844</v>
      </c>
      <c r="G38" s="61">
        <v>3132000</v>
      </c>
      <c r="H38" s="61">
        <v>3132000</v>
      </c>
      <c r="I38" s="61">
        <v>0</v>
      </c>
      <c r="J38" s="62">
        <v>0</v>
      </c>
      <c r="K38" s="63">
        <v>0</v>
      </c>
      <c r="L38" s="63">
        <v>268875.12586535199</v>
      </c>
      <c r="M38" s="63">
        <v>1045277.8166121</v>
      </c>
      <c r="N38" s="63">
        <v>1160127.05752255</v>
      </c>
      <c r="O38" s="63">
        <v>657720</v>
      </c>
      <c r="P38" s="63">
        <v>0</v>
      </c>
      <c r="Q38" s="63">
        <v>0</v>
      </c>
      <c r="R38" s="64">
        <v>0</v>
      </c>
      <c r="ALQ38" s="6"/>
    </row>
    <row r="39" spans="1:1005" ht="28.4" customHeight="1" x14ac:dyDescent="0.35">
      <c r="A39" s="26" t="s">
        <v>448</v>
      </c>
      <c r="B39" s="27" t="s">
        <v>2042</v>
      </c>
      <c r="C39" s="27" t="s">
        <v>55</v>
      </c>
      <c r="D39" s="27" t="s">
        <v>56</v>
      </c>
      <c r="E39" s="59" t="s">
        <v>449</v>
      </c>
      <c r="F39" s="60" t="s">
        <v>450</v>
      </c>
      <c r="G39" s="61">
        <v>2700000</v>
      </c>
      <c r="H39" s="61">
        <v>2589108.46</v>
      </c>
      <c r="I39" s="61">
        <v>110891.54</v>
      </c>
      <c r="J39" s="62">
        <v>0</v>
      </c>
      <c r="K39" s="63">
        <v>0</v>
      </c>
      <c r="L39" s="63">
        <v>333403.670048634</v>
      </c>
      <c r="M39" s="63">
        <v>1711992.0133513701</v>
      </c>
      <c r="N39" s="63">
        <v>543712.77659999998</v>
      </c>
      <c r="O39" s="63">
        <v>0</v>
      </c>
      <c r="P39" s="63">
        <v>0</v>
      </c>
      <c r="Q39" s="63">
        <v>0</v>
      </c>
      <c r="R39" s="64">
        <v>0</v>
      </c>
      <c r="ALQ39" s="6"/>
    </row>
    <row r="40" spans="1:1005" ht="28.4" customHeight="1" x14ac:dyDescent="0.35">
      <c r="A40" s="26" t="s">
        <v>821</v>
      </c>
      <c r="B40" s="27" t="s">
        <v>2042</v>
      </c>
      <c r="C40" s="27" t="s">
        <v>55</v>
      </c>
      <c r="D40" s="27" t="s">
        <v>56</v>
      </c>
      <c r="E40" s="59" t="s">
        <v>822</v>
      </c>
      <c r="F40" s="60" t="s">
        <v>823</v>
      </c>
      <c r="G40" s="61">
        <v>1200000</v>
      </c>
      <c r="H40" s="61">
        <v>1200000</v>
      </c>
      <c r="I40" s="61">
        <v>0</v>
      </c>
      <c r="J40" s="62">
        <v>0</v>
      </c>
      <c r="K40" s="63">
        <v>0</v>
      </c>
      <c r="L40" s="63">
        <v>82153.028418047295</v>
      </c>
      <c r="M40" s="63">
        <v>541377.77024376602</v>
      </c>
      <c r="N40" s="63">
        <v>576469.20133818698</v>
      </c>
      <c r="O40" s="63">
        <v>0</v>
      </c>
      <c r="P40" s="63">
        <v>0</v>
      </c>
      <c r="Q40" s="63">
        <v>0</v>
      </c>
      <c r="R40" s="64">
        <v>0</v>
      </c>
      <c r="ALQ40" s="6"/>
    </row>
    <row r="41" spans="1:1005" ht="28.4" customHeight="1" x14ac:dyDescent="0.35">
      <c r="A41" s="26" t="s">
        <v>1590</v>
      </c>
      <c r="B41" s="27" t="s">
        <v>2042</v>
      </c>
      <c r="C41" s="27" t="s">
        <v>55</v>
      </c>
      <c r="D41" s="27" t="s">
        <v>56</v>
      </c>
      <c r="E41" s="59" t="s">
        <v>1591</v>
      </c>
      <c r="F41" s="60" t="s">
        <v>1592</v>
      </c>
      <c r="G41" s="61">
        <v>3500000</v>
      </c>
      <c r="H41" s="61">
        <v>3500000</v>
      </c>
      <c r="I41" s="61">
        <v>0</v>
      </c>
      <c r="J41" s="62">
        <v>0</v>
      </c>
      <c r="K41" s="63">
        <v>0</v>
      </c>
      <c r="L41" s="63">
        <v>0</v>
      </c>
      <c r="M41" s="63">
        <v>735000</v>
      </c>
      <c r="N41" s="63">
        <v>921666.66666666698</v>
      </c>
      <c r="O41" s="63">
        <v>921666.66666666698</v>
      </c>
      <c r="P41" s="63">
        <v>921666.66666666698</v>
      </c>
      <c r="Q41" s="63">
        <v>0</v>
      </c>
      <c r="R41" s="64">
        <v>0</v>
      </c>
      <c r="ALQ41" s="6"/>
    </row>
    <row r="42" spans="1:1005" ht="28.4" customHeight="1" x14ac:dyDescent="0.35">
      <c r="A42" s="26" t="s">
        <v>1240</v>
      </c>
      <c r="B42" s="27" t="s">
        <v>2042</v>
      </c>
      <c r="C42" s="27" t="s">
        <v>55</v>
      </c>
      <c r="D42" s="27" t="s">
        <v>56</v>
      </c>
      <c r="E42" s="59" t="s">
        <v>1241</v>
      </c>
      <c r="F42" s="60" t="s">
        <v>1242</v>
      </c>
      <c r="G42" s="61">
        <v>7400000</v>
      </c>
      <c r="H42" s="61">
        <v>7400000</v>
      </c>
      <c r="I42" s="61">
        <v>0</v>
      </c>
      <c r="J42" s="62">
        <v>0</v>
      </c>
      <c r="K42" s="63">
        <v>0</v>
      </c>
      <c r="L42" s="63">
        <v>554000</v>
      </c>
      <c r="M42" s="63">
        <v>1461500</v>
      </c>
      <c r="N42" s="63">
        <v>1461500</v>
      </c>
      <c r="O42" s="63">
        <v>1461500</v>
      </c>
      <c r="P42" s="63">
        <v>1461500</v>
      </c>
      <c r="Q42" s="63">
        <v>1000000</v>
      </c>
      <c r="R42" s="64">
        <v>0</v>
      </c>
      <c r="ALQ42" s="6"/>
    </row>
    <row r="43" spans="1:1005" ht="28.4" customHeight="1" x14ac:dyDescent="0.35">
      <c r="A43" s="26" t="s">
        <v>1225</v>
      </c>
      <c r="B43" s="27" t="s">
        <v>46</v>
      </c>
      <c r="C43" s="27" t="s">
        <v>55</v>
      </c>
      <c r="D43" s="27" t="s">
        <v>56</v>
      </c>
      <c r="E43" s="59" t="s">
        <v>1226</v>
      </c>
      <c r="F43" s="60" t="s">
        <v>1227</v>
      </c>
      <c r="G43" s="61">
        <v>5660000</v>
      </c>
      <c r="H43" s="61">
        <v>5660000</v>
      </c>
      <c r="I43" s="61">
        <v>0</v>
      </c>
      <c r="J43" s="62">
        <v>0</v>
      </c>
      <c r="K43" s="63">
        <v>0</v>
      </c>
      <c r="L43" s="63">
        <v>387488.45070512302</v>
      </c>
      <c r="M43" s="63">
        <v>1808265.14964976</v>
      </c>
      <c r="N43" s="63">
        <v>1973779.7329784499</v>
      </c>
      <c r="O43" s="63">
        <v>1490466.66666667</v>
      </c>
      <c r="P43" s="63">
        <v>0</v>
      </c>
      <c r="Q43" s="63">
        <v>0</v>
      </c>
      <c r="R43" s="64">
        <v>0</v>
      </c>
      <c r="ALQ43" s="6"/>
    </row>
    <row r="44" spans="1:1005" ht="28.4" customHeight="1" x14ac:dyDescent="0.35">
      <c r="A44" s="26" t="s">
        <v>451</v>
      </c>
      <c r="B44" s="27" t="s">
        <v>2042</v>
      </c>
      <c r="C44" s="27" t="s">
        <v>55</v>
      </c>
      <c r="D44" s="27" t="s">
        <v>56</v>
      </c>
      <c r="E44" s="59" t="s">
        <v>453</v>
      </c>
      <c r="F44" s="60" t="s">
        <v>454</v>
      </c>
      <c r="G44" s="61">
        <v>2280000</v>
      </c>
      <c r="H44" s="61">
        <v>2280000</v>
      </c>
      <c r="I44" s="61">
        <v>0</v>
      </c>
      <c r="J44" s="62">
        <v>0</v>
      </c>
      <c r="K44" s="63">
        <v>0</v>
      </c>
      <c r="L44" s="63">
        <v>293599.27537021198</v>
      </c>
      <c r="M44" s="63">
        <v>1507600.7246297901</v>
      </c>
      <c r="N44" s="63">
        <v>478800</v>
      </c>
      <c r="O44" s="63">
        <v>0</v>
      </c>
      <c r="P44" s="63">
        <v>0</v>
      </c>
      <c r="Q44" s="63">
        <v>0</v>
      </c>
      <c r="R44" s="64">
        <v>0</v>
      </c>
      <c r="ALQ44" s="6"/>
    </row>
    <row r="45" spans="1:1005" ht="28.4" customHeight="1" x14ac:dyDescent="0.35">
      <c r="A45" s="26" t="s">
        <v>1320</v>
      </c>
      <c r="B45" s="27" t="s">
        <v>148</v>
      </c>
      <c r="C45" s="27" t="s">
        <v>55</v>
      </c>
      <c r="D45" s="27" t="s">
        <v>117</v>
      </c>
      <c r="E45" s="59" t="s">
        <v>1321</v>
      </c>
      <c r="F45" s="60" t="s">
        <v>1322</v>
      </c>
      <c r="G45" s="61">
        <v>80417153.840000004</v>
      </c>
      <c r="H45" s="61">
        <v>45017153.850000001</v>
      </c>
      <c r="I45" s="61">
        <v>35399999.990000002</v>
      </c>
      <c r="J45" s="62">
        <v>0</v>
      </c>
      <c r="K45" s="63">
        <v>0</v>
      </c>
      <c r="L45" s="63">
        <v>0</v>
      </c>
      <c r="M45" s="63">
        <v>15005717.949999999</v>
      </c>
      <c r="N45" s="63">
        <v>15005717.949999999</v>
      </c>
      <c r="O45" s="63">
        <v>15005717.949999999</v>
      </c>
      <c r="P45" s="63">
        <v>0</v>
      </c>
      <c r="Q45" s="63">
        <v>0</v>
      </c>
      <c r="R45" s="64">
        <v>0</v>
      </c>
      <c r="ALQ45" s="6"/>
    </row>
    <row r="46" spans="1:1005" ht="28.4" customHeight="1" x14ac:dyDescent="0.35">
      <c r="A46" s="26" t="s">
        <v>1560</v>
      </c>
      <c r="B46" s="27" t="s">
        <v>46</v>
      </c>
      <c r="C46" s="27" t="s">
        <v>55</v>
      </c>
      <c r="D46" s="27" t="s">
        <v>56</v>
      </c>
      <c r="E46" s="59" t="s">
        <v>1561</v>
      </c>
      <c r="F46" s="60" t="s">
        <v>1562</v>
      </c>
      <c r="G46" s="61">
        <v>16500000</v>
      </c>
      <c r="H46" s="61">
        <v>16500000</v>
      </c>
      <c r="I46" s="61">
        <v>0</v>
      </c>
      <c r="J46" s="62">
        <v>0</v>
      </c>
      <c r="K46" s="63">
        <v>0</v>
      </c>
      <c r="L46" s="63">
        <v>911302.41</v>
      </c>
      <c r="M46" s="63">
        <v>2598116.2650000001</v>
      </c>
      <c r="N46" s="63">
        <v>2598116.2650000001</v>
      </c>
      <c r="O46" s="63">
        <v>2598116.2650000001</v>
      </c>
      <c r="P46" s="63">
        <v>2598116.2650000001</v>
      </c>
      <c r="Q46" s="63">
        <v>2598116.2650000001</v>
      </c>
      <c r="R46" s="64">
        <v>2598116.2650000001</v>
      </c>
      <c r="ALQ46" s="6"/>
    </row>
    <row r="47" spans="1:1005" ht="28.4" customHeight="1" x14ac:dyDescent="0.35">
      <c r="A47" s="26" t="s">
        <v>815</v>
      </c>
      <c r="B47" s="27" t="s">
        <v>46</v>
      </c>
      <c r="C47" s="27" t="s">
        <v>55</v>
      </c>
      <c r="D47" s="27" t="s">
        <v>56</v>
      </c>
      <c r="E47" s="59" t="s">
        <v>816</v>
      </c>
      <c r="F47" s="60" t="s">
        <v>817</v>
      </c>
      <c r="G47" s="61">
        <v>640150</v>
      </c>
      <c r="H47" s="61">
        <v>640150</v>
      </c>
      <c r="I47" s="61">
        <v>0</v>
      </c>
      <c r="J47" s="62">
        <v>0</v>
      </c>
      <c r="K47" s="63">
        <v>0</v>
      </c>
      <c r="L47" s="63">
        <v>0</v>
      </c>
      <c r="M47" s="63">
        <v>320075</v>
      </c>
      <c r="N47" s="63">
        <v>320075</v>
      </c>
      <c r="O47" s="63">
        <v>0</v>
      </c>
      <c r="P47" s="63">
        <v>0</v>
      </c>
      <c r="Q47" s="63">
        <v>0</v>
      </c>
      <c r="R47" s="64">
        <v>0</v>
      </c>
      <c r="ALQ47" s="6"/>
    </row>
    <row r="48" spans="1:1005" ht="28.4" customHeight="1" x14ac:dyDescent="0.35">
      <c r="A48" s="26" t="s">
        <v>331</v>
      </c>
      <c r="B48" s="27" t="s">
        <v>148</v>
      </c>
      <c r="C48" s="27" t="s">
        <v>55</v>
      </c>
      <c r="D48" s="27" t="s">
        <v>117</v>
      </c>
      <c r="E48" s="59" t="s">
        <v>332</v>
      </c>
      <c r="F48" s="60" t="s">
        <v>333</v>
      </c>
      <c r="G48" s="61">
        <v>21932356.75</v>
      </c>
      <c r="H48" s="61">
        <v>6200852.0999999996</v>
      </c>
      <c r="I48" s="61">
        <v>15731504.65</v>
      </c>
      <c r="J48" s="62">
        <v>0</v>
      </c>
      <c r="K48" s="63">
        <v>310042.61</v>
      </c>
      <c r="L48" s="63">
        <v>310042.58</v>
      </c>
      <c r="M48" s="63">
        <v>2898898.37</v>
      </c>
      <c r="N48" s="63">
        <v>2681868.54</v>
      </c>
      <c r="O48" s="63">
        <v>0</v>
      </c>
      <c r="P48" s="63">
        <v>0</v>
      </c>
      <c r="Q48" s="63">
        <v>0</v>
      </c>
      <c r="R48" s="64">
        <v>0</v>
      </c>
      <c r="ALQ48" s="6"/>
    </row>
    <row r="49" spans="1:1005" ht="28.4" customHeight="1" x14ac:dyDescent="0.35">
      <c r="A49" s="26" t="s">
        <v>644</v>
      </c>
      <c r="B49" s="27" t="s">
        <v>148</v>
      </c>
      <c r="C49" s="27" t="s">
        <v>55</v>
      </c>
      <c r="D49" s="27" t="s">
        <v>117</v>
      </c>
      <c r="E49" s="59" t="s">
        <v>645</v>
      </c>
      <c r="F49" s="60" t="s">
        <v>646</v>
      </c>
      <c r="G49" s="61">
        <v>105050000</v>
      </c>
      <c r="H49" s="61">
        <v>74050000</v>
      </c>
      <c r="I49" s="61">
        <v>31000000</v>
      </c>
      <c r="J49" s="62">
        <v>0</v>
      </c>
      <c r="K49" s="63">
        <v>3702500</v>
      </c>
      <c r="L49" s="63">
        <v>7644524.0299452199</v>
      </c>
      <c r="M49" s="63">
        <v>32984156.271346699</v>
      </c>
      <c r="N49" s="63">
        <v>29718819.698708098</v>
      </c>
      <c r="O49" s="63">
        <v>0</v>
      </c>
      <c r="P49" s="63">
        <v>0</v>
      </c>
      <c r="Q49" s="63">
        <v>0</v>
      </c>
      <c r="R49" s="64">
        <v>0</v>
      </c>
      <c r="ALQ49" s="6"/>
    </row>
    <row r="50" spans="1:1005" ht="28.4" customHeight="1" x14ac:dyDescent="0.35">
      <c r="A50" s="26" t="s">
        <v>1310</v>
      </c>
      <c r="B50" s="27" t="s">
        <v>148</v>
      </c>
      <c r="C50" s="27" t="s">
        <v>55</v>
      </c>
      <c r="D50" s="27" t="s">
        <v>117</v>
      </c>
      <c r="E50" s="59" t="s">
        <v>1311</v>
      </c>
      <c r="F50" s="60" t="s">
        <v>1312</v>
      </c>
      <c r="G50" s="61">
        <v>503972531.83999997</v>
      </c>
      <c r="H50" s="61">
        <v>1467000</v>
      </c>
      <c r="I50" s="61">
        <v>502505531.83999997</v>
      </c>
      <c r="J50" s="62">
        <v>0</v>
      </c>
      <c r="K50" s="63">
        <v>0</v>
      </c>
      <c r="L50" s="63">
        <v>119561.99671555099</v>
      </c>
      <c r="M50" s="63">
        <v>464808.71919405198</v>
      </c>
      <c r="N50" s="63">
        <v>515879.28409039701</v>
      </c>
      <c r="O50" s="63">
        <v>366750</v>
      </c>
      <c r="P50" s="63">
        <v>0</v>
      </c>
      <c r="Q50" s="63">
        <v>0</v>
      </c>
      <c r="R50" s="64">
        <v>0</v>
      </c>
      <c r="ALQ50" s="6"/>
    </row>
    <row r="51" spans="1:1005" ht="28.4" customHeight="1" x14ac:dyDescent="0.35">
      <c r="A51" s="26" t="s">
        <v>1307</v>
      </c>
      <c r="B51" s="27" t="s">
        <v>148</v>
      </c>
      <c r="C51" s="27" t="s">
        <v>55</v>
      </c>
      <c r="D51" s="27" t="s">
        <v>117</v>
      </c>
      <c r="E51" s="59" t="s">
        <v>1308</v>
      </c>
      <c r="F51" s="60" t="s">
        <v>1309</v>
      </c>
      <c r="G51" s="61">
        <v>14500000</v>
      </c>
      <c r="H51" s="61">
        <v>7141575</v>
      </c>
      <c r="I51" s="61">
        <v>7358425</v>
      </c>
      <c r="J51" s="62">
        <v>0</v>
      </c>
      <c r="K51" s="63">
        <v>0</v>
      </c>
      <c r="L51" s="63">
        <v>582045.648734738</v>
      </c>
      <c r="M51" s="63">
        <v>2262758.2336593498</v>
      </c>
      <c r="N51" s="63">
        <v>2511377.3676059102</v>
      </c>
      <c r="O51" s="63">
        <v>1785393.75</v>
      </c>
      <c r="P51" s="63">
        <v>0</v>
      </c>
      <c r="Q51" s="63">
        <v>0</v>
      </c>
      <c r="R51" s="64">
        <v>0</v>
      </c>
      <c r="ALQ51" s="6"/>
    </row>
    <row r="52" spans="1:1005" ht="28.4" customHeight="1" x14ac:dyDescent="0.35">
      <c r="A52" s="26" t="s">
        <v>1393</v>
      </c>
      <c r="B52" s="27" t="s">
        <v>148</v>
      </c>
      <c r="C52" s="27" t="s">
        <v>55</v>
      </c>
      <c r="D52" s="27" t="s">
        <v>117</v>
      </c>
      <c r="E52" s="59" t="s">
        <v>1394</v>
      </c>
      <c r="F52" s="60" t="s">
        <v>1395</v>
      </c>
      <c r="G52" s="61">
        <v>992263653.07000005</v>
      </c>
      <c r="H52" s="61">
        <v>1472734.87</v>
      </c>
      <c r="I52" s="61">
        <v>990790918.20000005</v>
      </c>
      <c r="J52" s="62">
        <v>0</v>
      </c>
      <c r="K52" s="63">
        <v>245455.811666667</v>
      </c>
      <c r="L52" s="63">
        <v>80019.596314391005</v>
      </c>
      <c r="M52" s="63">
        <v>311083.84850584797</v>
      </c>
      <c r="N52" s="63">
        <v>345263.99017976102</v>
      </c>
      <c r="O52" s="63">
        <v>245455.811666667</v>
      </c>
      <c r="P52" s="63">
        <v>245455.811666667</v>
      </c>
      <c r="Q52" s="63">
        <v>0</v>
      </c>
      <c r="R52" s="64">
        <v>0</v>
      </c>
      <c r="ALQ52" s="6"/>
    </row>
    <row r="53" spans="1:1005" ht="37" customHeight="1" x14ac:dyDescent="0.35">
      <c r="A53" s="26" t="s">
        <v>1316</v>
      </c>
      <c r="B53" s="27" t="s">
        <v>1317</v>
      </c>
      <c r="C53" s="27" t="s">
        <v>55</v>
      </c>
      <c r="D53" s="27" t="s">
        <v>56</v>
      </c>
      <c r="E53" s="59" t="s">
        <v>1318</v>
      </c>
      <c r="F53" s="60" t="s">
        <v>1319</v>
      </c>
      <c r="G53" s="61">
        <v>2944000</v>
      </c>
      <c r="H53" s="61">
        <v>2944000</v>
      </c>
      <c r="I53" s="61">
        <v>0</v>
      </c>
      <c r="J53" s="62">
        <v>0</v>
      </c>
      <c r="K53" s="63">
        <v>0</v>
      </c>
      <c r="L53" s="63">
        <v>200000</v>
      </c>
      <c r="M53" s="63">
        <v>823897.68331353995</v>
      </c>
      <c r="N53" s="63">
        <v>1920102.31668646</v>
      </c>
      <c r="O53" s="63">
        <v>0</v>
      </c>
      <c r="P53" s="63">
        <v>0</v>
      </c>
      <c r="Q53" s="63">
        <v>0</v>
      </c>
      <c r="R53" s="64">
        <v>0</v>
      </c>
      <c r="ALQ53" s="6"/>
    </row>
    <row r="54" spans="1:1005" ht="28.4" customHeight="1" x14ac:dyDescent="0.35">
      <c r="A54" s="26" t="s">
        <v>1267</v>
      </c>
      <c r="B54" s="27" t="s">
        <v>2042</v>
      </c>
      <c r="C54" s="27" t="s">
        <v>55</v>
      </c>
      <c r="D54" s="27" t="s">
        <v>56</v>
      </c>
      <c r="E54" s="59" t="s">
        <v>1268</v>
      </c>
      <c r="F54" s="60" t="s">
        <v>1269</v>
      </c>
      <c r="G54" s="61">
        <v>4574544.29</v>
      </c>
      <c r="H54" s="61">
        <v>4574544.29</v>
      </c>
      <c r="I54" s="61">
        <v>0</v>
      </c>
      <c r="J54" s="62">
        <v>0</v>
      </c>
      <c r="K54" s="63">
        <v>0</v>
      </c>
      <c r="L54" s="63">
        <v>294535.72120459197</v>
      </c>
      <c r="M54" s="63">
        <v>1145035.83990578</v>
      </c>
      <c r="N54" s="63">
        <v>1270845.9307146301</v>
      </c>
      <c r="O54" s="63">
        <v>903472.49727499997</v>
      </c>
      <c r="P54" s="63">
        <v>960654.30090000003</v>
      </c>
      <c r="Q54" s="63">
        <v>0</v>
      </c>
      <c r="R54" s="64">
        <v>0</v>
      </c>
      <c r="ALQ54" s="6"/>
    </row>
    <row r="55" spans="1:1005" ht="28.4" customHeight="1" x14ac:dyDescent="0.35">
      <c r="A55" s="26" t="s">
        <v>600</v>
      </c>
      <c r="B55" s="27" t="s">
        <v>148</v>
      </c>
      <c r="C55" s="27" t="s">
        <v>55</v>
      </c>
      <c r="D55" s="27" t="s">
        <v>117</v>
      </c>
      <c r="E55" s="59" t="s">
        <v>601</v>
      </c>
      <c r="F55" s="60" t="s">
        <v>602</v>
      </c>
      <c r="G55" s="61">
        <v>89500000</v>
      </c>
      <c r="H55" s="61">
        <v>9235418.7400000002</v>
      </c>
      <c r="I55" s="61">
        <v>80264581.260000005</v>
      </c>
      <c r="J55" s="62">
        <v>0</v>
      </c>
      <c r="K55" s="63">
        <v>2308854.6850000001</v>
      </c>
      <c r="L55" s="63">
        <v>752696.04980137595</v>
      </c>
      <c r="M55" s="63">
        <v>2926178.0202863999</v>
      </c>
      <c r="N55" s="63">
        <v>3247689.9849122199</v>
      </c>
      <c r="O55" s="63">
        <v>0</v>
      </c>
      <c r="P55" s="63">
        <v>0</v>
      </c>
      <c r="Q55" s="63">
        <v>0</v>
      </c>
      <c r="R55" s="64">
        <v>0</v>
      </c>
      <c r="ALQ55" s="6"/>
    </row>
    <row r="56" spans="1:1005" ht="28.4" customHeight="1" x14ac:dyDescent="0.35">
      <c r="A56" s="26" t="s">
        <v>616</v>
      </c>
      <c r="B56" s="27" t="s">
        <v>148</v>
      </c>
      <c r="C56" s="27" t="s">
        <v>55</v>
      </c>
      <c r="D56" s="27" t="s">
        <v>117</v>
      </c>
      <c r="E56" s="59" t="s">
        <v>617</v>
      </c>
      <c r="F56" s="60" t="s">
        <v>618</v>
      </c>
      <c r="G56" s="61">
        <v>7524000</v>
      </c>
      <c r="H56" s="61">
        <v>5335561.92</v>
      </c>
      <c r="I56" s="61">
        <v>2188438.08</v>
      </c>
      <c r="J56" s="62">
        <v>0</v>
      </c>
      <c r="K56" s="63">
        <v>1333890.48</v>
      </c>
      <c r="L56" s="63">
        <v>434853.74011905899</v>
      </c>
      <c r="M56" s="63">
        <v>1690535.5843324901</v>
      </c>
      <c r="N56" s="63">
        <v>1876282.11554845</v>
      </c>
      <c r="O56" s="63">
        <v>0</v>
      </c>
      <c r="P56" s="63">
        <v>0</v>
      </c>
      <c r="Q56" s="63">
        <v>0</v>
      </c>
      <c r="R56" s="64">
        <v>0</v>
      </c>
      <c r="ALQ56" s="6"/>
    </row>
    <row r="57" spans="1:1005" ht="28.4" customHeight="1" x14ac:dyDescent="0.35">
      <c r="A57" s="26" t="s">
        <v>1554</v>
      </c>
      <c r="B57" s="27" t="s">
        <v>46</v>
      </c>
      <c r="C57" s="27" t="s">
        <v>55</v>
      </c>
      <c r="D57" s="27" t="s">
        <v>56</v>
      </c>
      <c r="E57" s="59" t="s">
        <v>1555</v>
      </c>
      <c r="F57" s="60" t="s">
        <v>1556</v>
      </c>
      <c r="G57" s="61">
        <v>7353260</v>
      </c>
      <c r="H57" s="61">
        <v>7353260</v>
      </c>
      <c r="I57" s="61">
        <v>0</v>
      </c>
      <c r="J57" s="62">
        <v>0</v>
      </c>
      <c r="K57" s="63">
        <v>0</v>
      </c>
      <c r="L57" s="63">
        <v>503410.48145440902</v>
      </c>
      <c r="M57" s="63">
        <v>1865140.7356855599</v>
      </c>
      <c r="N57" s="63">
        <v>2080171.08286003</v>
      </c>
      <c r="O57" s="63">
        <v>1452268.85</v>
      </c>
      <c r="P57" s="63">
        <v>1452268.85</v>
      </c>
      <c r="Q57" s="63">
        <v>0</v>
      </c>
      <c r="R57" s="64">
        <v>0</v>
      </c>
      <c r="ALQ57" s="6"/>
    </row>
    <row r="58" spans="1:1005" ht="28.4" customHeight="1" x14ac:dyDescent="0.35">
      <c r="A58" s="26" t="s">
        <v>458</v>
      </c>
      <c r="B58" s="27" t="s">
        <v>2042</v>
      </c>
      <c r="C58" s="27" t="s">
        <v>55</v>
      </c>
      <c r="D58" s="27" t="s">
        <v>56</v>
      </c>
      <c r="E58" s="59" t="s">
        <v>459</v>
      </c>
      <c r="F58" s="60" t="s">
        <v>460</v>
      </c>
      <c r="G58" s="61">
        <v>203820.12</v>
      </c>
      <c r="H58" s="61">
        <v>203820.12</v>
      </c>
      <c r="I58" s="61">
        <v>0</v>
      </c>
      <c r="J58" s="62">
        <v>0</v>
      </c>
      <c r="K58" s="63">
        <v>0</v>
      </c>
      <c r="L58" s="63">
        <v>33223.095457400399</v>
      </c>
      <c r="M58" s="63">
        <v>170597.0245426</v>
      </c>
      <c r="N58" s="63">
        <v>1.45519152283669E-11</v>
      </c>
      <c r="O58" s="63">
        <v>0</v>
      </c>
      <c r="P58" s="63">
        <v>0</v>
      </c>
      <c r="Q58" s="63">
        <v>0</v>
      </c>
      <c r="R58" s="64">
        <v>0</v>
      </c>
      <c r="ALQ58" s="6"/>
    </row>
    <row r="59" spans="1:1005" ht="28.4" customHeight="1" x14ac:dyDescent="0.35">
      <c r="A59" s="26" t="s">
        <v>1596</v>
      </c>
      <c r="B59" s="27" t="s">
        <v>2042</v>
      </c>
      <c r="C59" s="27" t="s">
        <v>55</v>
      </c>
      <c r="D59" s="27" t="s">
        <v>56</v>
      </c>
      <c r="E59" s="59" t="s">
        <v>1597</v>
      </c>
      <c r="F59" s="60" t="s">
        <v>1598</v>
      </c>
      <c r="G59" s="61">
        <v>3500000</v>
      </c>
      <c r="H59" s="61">
        <v>3412500</v>
      </c>
      <c r="I59" s="61">
        <v>87500</v>
      </c>
      <c r="J59" s="62">
        <v>0</v>
      </c>
      <c r="K59" s="63">
        <v>0</v>
      </c>
      <c r="L59" s="63">
        <v>0</v>
      </c>
      <c r="M59" s="63">
        <v>716625</v>
      </c>
      <c r="N59" s="63">
        <v>898625</v>
      </c>
      <c r="O59" s="63">
        <v>898625</v>
      </c>
      <c r="P59" s="63">
        <v>898625</v>
      </c>
      <c r="Q59" s="63">
        <v>0</v>
      </c>
      <c r="R59" s="64">
        <v>0</v>
      </c>
      <c r="ALQ59" s="6"/>
    </row>
    <row r="60" spans="1:1005" ht="28.4" customHeight="1" x14ac:dyDescent="0.35">
      <c r="A60" s="26" t="s">
        <v>1572</v>
      </c>
      <c r="B60" s="27" t="s">
        <v>46</v>
      </c>
      <c r="C60" s="27" t="s">
        <v>55</v>
      </c>
      <c r="D60" s="27" t="s">
        <v>56</v>
      </c>
      <c r="E60" s="59" t="s">
        <v>1573</v>
      </c>
      <c r="F60" s="60" t="s">
        <v>1574</v>
      </c>
      <c r="G60" s="61">
        <v>6510000</v>
      </c>
      <c r="H60" s="61">
        <v>6510000</v>
      </c>
      <c r="I60" s="61">
        <v>0</v>
      </c>
      <c r="J60" s="62">
        <v>0</v>
      </c>
      <c r="K60" s="63">
        <v>0</v>
      </c>
      <c r="L60" s="63">
        <v>445680.17916790699</v>
      </c>
      <c r="M60" s="63">
        <v>1651249.4035724299</v>
      </c>
      <c r="N60" s="63">
        <v>1841620.4172596601</v>
      </c>
      <c r="O60" s="63">
        <v>1285725</v>
      </c>
      <c r="P60" s="63">
        <v>1285725</v>
      </c>
      <c r="Q60" s="63">
        <v>0</v>
      </c>
      <c r="R60" s="64">
        <v>0</v>
      </c>
      <c r="ALQ60" s="6"/>
    </row>
    <row r="61" spans="1:1005" ht="28.4" customHeight="1" x14ac:dyDescent="0.35">
      <c r="A61" s="26" t="s">
        <v>1548</v>
      </c>
      <c r="B61" s="27" t="s">
        <v>2042</v>
      </c>
      <c r="C61" s="27" t="s">
        <v>55</v>
      </c>
      <c r="D61" s="27" t="s">
        <v>56</v>
      </c>
      <c r="E61" s="59" t="s">
        <v>1549</v>
      </c>
      <c r="F61" s="60" t="s">
        <v>1550</v>
      </c>
      <c r="G61" s="61">
        <v>5300000</v>
      </c>
      <c r="H61" s="61">
        <v>5300000</v>
      </c>
      <c r="I61" s="61">
        <v>0</v>
      </c>
      <c r="J61" s="62">
        <v>0</v>
      </c>
      <c r="K61" s="63">
        <v>0</v>
      </c>
      <c r="L61" s="63">
        <v>0</v>
      </c>
      <c r="M61" s="63">
        <v>1113000</v>
      </c>
      <c r="N61" s="63">
        <v>1395666.66666667</v>
      </c>
      <c r="O61" s="63">
        <v>1395666.66666667</v>
      </c>
      <c r="P61" s="63">
        <v>1395666.66666667</v>
      </c>
      <c r="Q61" s="63">
        <v>0</v>
      </c>
      <c r="R61" s="64">
        <v>0</v>
      </c>
      <c r="ALQ61" s="6"/>
    </row>
    <row r="62" spans="1:1005" ht="28.4" customHeight="1" x14ac:dyDescent="0.35">
      <c r="A62" s="26" t="s">
        <v>1551</v>
      </c>
      <c r="B62" s="27" t="s">
        <v>2042</v>
      </c>
      <c r="C62" s="27" t="s">
        <v>55</v>
      </c>
      <c r="D62" s="27" t="s">
        <v>56</v>
      </c>
      <c r="E62" s="59" t="s">
        <v>1552</v>
      </c>
      <c r="F62" s="60" t="s">
        <v>1553</v>
      </c>
      <c r="G62" s="61">
        <v>7000000</v>
      </c>
      <c r="H62" s="61">
        <v>7000000</v>
      </c>
      <c r="I62" s="61">
        <v>0</v>
      </c>
      <c r="J62" s="62">
        <v>0</v>
      </c>
      <c r="K62" s="63">
        <v>0</v>
      </c>
      <c r="L62" s="63">
        <v>0</v>
      </c>
      <c r="M62" s="63">
        <v>1470000</v>
      </c>
      <c r="N62" s="63">
        <v>1843333.33333333</v>
      </c>
      <c r="O62" s="63">
        <v>1843333.33333333</v>
      </c>
      <c r="P62" s="63">
        <v>1843333.33333333</v>
      </c>
      <c r="Q62" s="63">
        <v>0</v>
      </c>
      <c r="R62" s="64">
        <v>0</v>
      </c>
      <c r="ALQ62" s="6"/>
    </row>
    <row r="63" spans="1:1005" ht="28.4" customHeight="1" x14ac:dyDescent="0.35">
      <c r="A63" s="26" t="s">
        <v>745</v>
      </c>
      <c r="B63" s="27" t="s">
        <v>347</v>
      </c>
      <c r="C63" s="27" t="s">
        <v>55</v>
      </c>
      <c r="D63" s="27" t="s">
        <v>348</v>
      </c>
      <c r="E63" s="59" t="s">
        <v>746</v>
      </c>
      <c r="F63" s="60" t="s">
        <v>747</v>
      </c>
      <c r="G63" s="61">
        <v>18522000</v>
      </c>
      <c r="H63" s="61">
        <v>18522000</v>
      </c>
      <c r="I63" s="61">
        <v>0</v>
      </c>
      <c r="J63" s="62">
        <v>0</v>
      </c>
      <c r="K63" s="63">
        <v>3700000</v>
      </c>
      <c r="L63" s="63">
        <v>1206215.1000000001</v>
      </c>
      <c r="M63" s="63">
        <v>6539276.79</v>
      </c>
      <c r="N63" s="63">
        <v>7076508.1100000003</v>
      </c>
      <c r="O63" s="63">
        <v>0</v>
      </c>
      <c r="P63" s="63">
        <v>0</v>
      </c>
      <c r="Q63" s="63">
        <v>0</v>
      </c>
      <c r="R63" s="64">
        <v>0</v>
      </c>
      <c r="ALQ63" s="6"/>
    </row>
    <row r="64" spans="1:1005" ht="28.4" customHeight="1" x14ac:dyDescent="0.35">
      <c r="A64" s="26" t="s">
        <v>346</v>
      </c>
      <c r="B64" s="27" t="s">
        <v>347</v>
      </c>
      <c r="C64" s="27" t="s">
        <v>55</v>
      </c>
      <c r="D64" s="27" t="s">
        <v>348</v>
      </c>
      <c r="E64" s="59" t="s">
        <v>349</v>
      </c>
      <c r="F64" s="60" t="s">
        <v>350</v>
      </c>
      <c r="G64" s="61">
        <v>4777500</v>
      </c>
      <c r="H64" s="61">
        <v>4777500</v>
      </c>
      <c r="I64" s="61">
        <v>0</v>
      </c>
      <c r="J64" s="62">
        <v>0</v>
      </c>
      <c r="K64" s="63">
        <v>950000</v>
      </c>
      <c r="L64" s="63">
        <v>619407.75</v>
      </c>
      <c r="M64" s="63">
        <v>3208092.25</v>
      </c>
      <c r="N64" s="63">
        <v>0</v>
      </c>
      <c r="O64" s="63">
        <v>0</v>
      </c>
      <c r="P64" s="63">
        <v>0</v>
      </c>
      <c r="Q64" s="63">
        <v>0</v>
      </c>
      <c r="R64" s="64">
        <v>0</v>
      </c>
      <c r="ALQ64" s="6"/>
    </row>
    <row r="65" spans="1:1005" ht="28.4" customHeight="1" x14ac:dyDescent="0.35">
      <c r="A65" s="26" t="s">
        <v>351</v>
      </c>
      <c r="B65" s="27" t="s">
        <v>347</v>
      </c>
      <c r="C65" s="27" t="s">
        <v>55</v>
      </c>
      <c r="D65" s="27" t="s">
        <v>348</v>
      </c>
      <c r="E65" s="59" t="s">
        <v>352</v>
      </c>
      <c r="F65" s="60" t="s">
        <v>353</v>
      </c>
      <c r="G65" s="61">
        <v>6438600</v>
      </c>
      <c r="H65" s="61">
        <v>6438600</v>
      </c>
      <c r="I65" s="61">
        <v>0</v>
      </c>
      <c r="J65" s="62">
        <v>0</v>
      </c>
      <c r="K65" s="63">
        <v>1280000</v>
      </c>
      <c r="L65" s="63">
        <v>847610.61</v>
      </c>
      <c r="M65" s="63">
        <v>4310989.3899999997</v>
      </c>
      <c r="N65" s="63">
        <v>0</v>
      </c>
      <c r="O65" s="63">
        <v>0</v>
      </c>
      <c r="P65" s="63">
        <v>0</v>
      </c>
      <c r="Q65" s="63">
        <v>0</v>
      </c>
      <c r="R65" s="64">
        <v>0</v>
      </c>
      <c r="ALQ65" s="6"/>
    </row>
    <row r="66" spans="1:1005" ht="28.4" customHeight="1" x14ac:dyDescent="0.35">
      <c r="A66" s="26" t="s">
        <v>1246</v>
      </c>
      <c r="B66" s="27" t="s">
        <v>2042</v>
      </c>
      <c r="C66" s="27" t="s">
        <v>55</v>
      </c>
      <c r="D66" s="27" t="s">
        <v>56</v>
      </c>
      <c r="E66" s="59" t="s">
        <v>1247</v>
      </c>
      <c r="F66" s="60" t="s">
        <v>1248</v>
      </c>
      <c r="G66" s="61">
        <v>1560000</v>
      </c>
      <c r="H66" s="61">
        <v>1560000</v>
      </c>
      <c r="I66" s="61">
        <v>0</v>
      </c>
      <c r="J66" s="62">
        <v>0</v>
      </c>
      <c r="K66" s="63">
        <v>0</v>
      </c>
      <c r="L66" s="63">
        <v>0</v>
      </c>
      <c r="M66" s="63">
        <v>327600</v>
      </c>
      <c r="N66" s="63">
        <v>616200</v>
      </c>
      <c r="O66" s="63">
        <v>616200</v>
      </c>
      <c r="P66" s="63">
        <v>0</v>
      </c>
      <c r="Q66" s="63">
        <v>0</v>
      </c>
      <c r="R66" s="64">
        <v>0</v>
      </c>
      <c r="ALQ66" s="6"/>
    </row>
    <row r="67" spans="1:1005" ht="28.4" customHeight="1" x14ac:dyDescent="0.35">
      <c r="A67" s="26" t="s">
        <v>1605</v>
      </c>
      <c r="B67" s="27" t="s">
        <v>2042</v>
      </c>
      <c r="C67" s="27" t="s">
        <v>55</v>
      </c>
      <c r="D67" s="27" t="s">
        <v>56</v>
      </c>
      <c r="E67" s="59" t="s">
        <v>1606</v>
      </c>
      <c r="F67" s="60" t="s">
        <v>1607</v>
      </c>
      <c r="G67" s="61">
        <v>4395336</v>
      </c>
      <c r="H67" s="61">
        <v>4395336</v>
      </c>
      <c r="I67" s="61">
        <v>0</v>
      </c>
      <c r="J67" s="62">
        <v>0</v>
      </c>
      <c r="K67" s="63">
        <v>0</v>
      </c>
      <c r="L67" s="63">
        <v>300908.469429055</v>
      </c>
      <c r="M67" s="63">
        <v>1114868.8092934601</v>
      </c>
      <c r="N67" s="63">
        <v>1243401.00127748</v>
      </c>
      <c r="O67" s="63">
        <v>868078.86</v>
      </c>
      <c r="P67" s="63">
        <v>868078.86</v>
      </c>
      <c r="Q67" s="63">
        <v>0</v>
      </c>
      <c r="R67" s="64">
        <v>0</v>
      </c>
      <c r="ALQ67" s="6"/>
    </row>
    <row r="68" spans="1:1005" ht="28.4" customHeight="1" x14ac:dyDescent="0.35">
      <c r="A68" s="26" t="s">
        <v>467</v>
      </c>
      <c r="B68" s="27" t="s">
        <v>2042</v>
      </c>
      <c r="C68" s="27" t="s">
        <v>55</v>
      </c>
      <c r="D68" s="27" t="s">
        <v>56</v>
      </c>
      <c r="E68" s="59" t="s">
        <v>468</v>
      </c>
      <c r="F68" s="60" t="s">
        <v>469</v>
      </c>
      <c r="G68" s="61">
        <v>414000</v>
      </c>
      <c r="H68" s="61">
        <v>414000</v>
      </c>
      <c r="I68" s="61">
        <v>0</v>
      </c>
      <c r="J68" s="62">
        <v>0</v>
      </c>
      <c r="K68" s="63">
        <v>0</v>
      </c>
      <c r="L68" s="63">
        <v>67482.8447719674</v>
      </c>
      <c r="M68" s="63">
        <v>346517.15522803302</v>
      </c>
      <c r="N68" s="63">
        <v>0</v>
      </c>
      <c r="O68" s="63">
        <v>0</v>
      </c>
      <c r="P68" s="63">
        <v>0</v>
      </c>
      <c r="Q68" s="63">
        <v>0</v>
      </c>
      <c r="R68" s="64">
        <v>0</v>
      </c>
      <c r="ALQ68" s="6"/>
    </row>
    <row r="69" spans="1:1005" ht="28.4" customHeight="1" x14ac:dyDescent="0.35">
      <c r="A69" s="26" t="s">
        <v>1303</v>
      </c>
      <c r="B69" s="27" t="s">
        <v>2042</v>
      </c>
      <c r="C69" s="27" t="s">
        <v>55</v>
      </c>
      <c r="D69" s="27" t="s">
        <v>56</v>
      </c>
      <c r="E69" s="59" t="s">
        <v>1305</v>
      </c>
      <c r="F69" s="60" t="s">
        <v>1306</v>
      </c>
      <c r="G69" s="61">
        <v>1500000</v>
      </c>
      <c r="H69" s="61">
        <v>1500000</v>
      </c>
      <c r="I69" s="61">
        <v>0</v>
      </c>
      <c r="J69" s="62">
        <v>0</v>
      </c>
      <c r="K69" s="63">
        <v>0</v>
      </c>
      <c r="L69" s="63">
        <v>315000</v>
      </c>
      <c r="M69" s="63">
        <v>296250</v>
      </c>
      <c r="N69" s="63">
        <v>296250</v>
      </c>
      <c r="O69" s="63">
        <v>296250</v>
      </c>
      <c r="P69" s="63">
        <v>296250</v>
      </c>
      <c r="Q69" s="63">
        <v>0</v>
      </c>
      <c r="R69" s="64">
        <v>0</v>
      </c>
      <c r="ALQ69" s="6"/>
    </row>
    <row r="70" spans="1:1005" ht="28.4" customHeight="1" x14ac:dyDescent="0.35">
      <c r="A70" s="26" t="s">
        <v>1249</v>
      </c>
      <c r="B70" s="27" t="s">
        <v>2042</v>
      </c>
      <c r="C70" s="27" t="s">
        <v>55</v>
      </c>
      <c r="D70" s="27" t="s">
        <v>56</v>
      </c>
      <c r="E70" s="59" t="s">
        <v>1250</v>
      </c>
      <c r="F70" s="60" t="s">
        <v>1251</v>
      </c>
      <c r="G70" s="61">
        <v>2500000</v>
      </c>
      <c r="H70" s="61">
        <v>2500000</v>
      </c>
      <c r="I70" s="61">
        <v>0</v>
      </c>
      <c r="J70" s="62">
        <v>0</v>
      </c>
      <c r="K70" s="63">
        <v>0</v>
      </c>
      <c r="L70" s="63">
        <v>0</v>
      </c>
      <c r="M70" s="63">
        <v>525000</v>
      </c>
      <c r="N70" s="63">
        <v>987500</v>
      </c>
      <c r="O70" s="63">
        <v>987500</v>
      </c>
      <c r="P70" s="63">
        <v>0</v>
      </c>
      <c r="Q70" s="63">
        <v>0</v>
      </c>
      <c r="R70" s="64">
        <v>0</v>
      </c>
      <c r="ALQ70" s="6"/>
    </row>
    <row r="71" spans="1:1005" ht="28.4" customHeight="1" x14ac:dyDescent="0.35">
      <c r="A71" s="26" t="s">
        <v>534</v>
      </c>
      <c r="B71" s="27" t="s">
        <v>46</v>
      </c>
      <c r="C71" s="27" t="s">
        <v>55</v>
      </c>
      <c r="D71" s="27" t="s">
        <v>56</v>
      </c>
      <c r="E71" s="59" t="s">
        <v>535</v>
      </c>
      <c r="F71" s="60" t="s">
        <v>536</v>
      </c>
      <c r="G71" s="61">
        <v>118612.67</v>
      </c>
      <c r="H71" s="61">
        <v>118612.67</v>
      </c>
      <c r="I71" s="61">
        <v>0</v>
      </c>
      <c r="J71" s="62">
        <v>0</v>
      </c>
      <c r="K71" s="63">
        <v>0</v>
      </c>
      <c r="L71" s="63">
        <v>19334.107240576301</v>
      </c>
      <c r="M71" s="63">
        <v>99278.562759423701</v>
      </c>
      <c r="N71" s="63">
        <v>0</v>
      </c>
      <c r="O71" s="63">
        <v>0</v>
      </c>
      <c r="P71" s="63">
        <v>0</v>
      </c>
      <c r="Q71" s="63">
        <v>0</v>
      </c>
      <c r="R71" s="64">
        <v>0</v>
      </c>
      <c r="ALQ71" s="6"/>
    </row>
    <row r="72" spans="1:1005" ht="28.4" customHeight="1" x14ac:dyDescent="0.35">
      <c r="A72" s="26" t="s">
        <v>470</v>
      </c>
      <c r="B72" s="27" t="s">
        <v>2042</v>
      </c>
      <c r="C72" s="27" t="s">
        <v>55</v>
      </c>
      <c r="D72" s="27" t="s">
        <v>56</v>
      </c>
      <c r="E72" s="59" t="s">
        <v>471</v>
      </c>
      <c r="F72" s="60" t="s">
        <v>472</v>
      </c>
      <c r="G72" s="61">
        <v>1140990</v>
      </c>
      <c r="H72" s="61">
        <v>1140990</v>
      </c>
      <c r="I72" s="61">
        <v>0</v>
      </c>
      <c r="J72" s="62">
        <v>0</v>
      </c>
      <c r="K72" s="63">
        <v>0</v>
      </c>
      <c r="L72" s="63">
        <v>239607.9</v>
      </c>
      <c r="M72" s="63">
        <v>450691.05</v>
      </c>
      <c r="N72" s="63">
        <v>450691.05</v>
      </c>
      <c r="O72" s="63">
        <v>0</v>
      </c>
      <c r="P72" s="63">
        <v>0</v>
      </c>
      <c r="Q72" s="63">
        <v>0</v>
      </c>
      <c r="R72" s="64">
        <v>0</v>
      </c>
      <c r="ALQ72" s="6"/>
    </row>
    <row r="73" spans="1:1005" ht="28.4" customHeight="1" x14ac:dyDescent="0.35">
      <c r="A73" s="26" t="s">
        <v>1813</v>
      </c>
      <c r="B73" s="27" t="s">
        <v>2042</v>
      </c>
      <c r="C73" s="27" t="s">
        <v>55</v>
      </c>
      <c r="D73" s="27" t="s">
        <v>56</v>
      </c>
      <c r="E73" s="59" t="s">
        <v>1814</v>
      </c>
      <c r="F73" s="60" t="s">
        <v>1815</v>
      </c>
      <c r="G73" s="61">
        <v>44400000</v>
      </c>
      <c r="H73" s="61">
        <v>44400000</v>
      </c>
      <c r="I73" s="61">
        <v>0</v>
      </c>
      <c r="J73" s="62">
        <v>0</v>
      </c>
      <c r="K73" s="63">
        <v>0</v>
      </c>
      <c r="L73" s="63">
        <v>1214000</v>
      </c>
      <c r="M73" s="63">
        <v>7394333.3333333302</v>
      </c>
      <c r="N73" s="63">
        <v>7194333.3333333302</v>
      </c>
      <c r="O73" s="63">
        <v>7194333.3333333302</v>
      </c>
      <c r="P73" s="63">
        <v>7194333.3333333302</v>
      </c>
      <c r="Q73" s="63">
        <v>7194333.3333333302</v>
      </c>
      <c r="R73" s="64">
        <v>7014333.3333333302</v>
      </c>
      <c r="ALQ73" s="6"/>
    </row>
    <row r="74" spans="1:1005" ht="28.4" customHeight="1" x14ac:dyDescent="0.35">
      <c r="A74" s="26" t="s">
        <v>1162</v>
      </c>
      <c r="B74" s="27" t="s">
        <v>1163</v>
      </c>
      <c r="C74" s="27" t="s">
        <v>55</v>
      </c>
      <c r="D74" s="27" t="s">
        <v>56</v>
      </c>
      <c r="E74" s="59" t="s">
        <v>1164</v>
      </c>
      <c r="F74" s="60" t="s">
        <v>1165</v>
      </c>
      <c r="G74" s="61">
        <v>6554402.6299999999</v>
      </c>
      <c r="H74" s="61">
        <v>6554402.6299999999</v>
      </c>
      <c r="I74" s="61">
        <v>0</v>
      </c>
      <c r="J74" s="62">
        <v>0</v>
      </c>
      <c r="K74" s="63">
        <v>0</v>
      </c>
      <c r="L74" s="63">
        <v>200000</v>
      </c>
      <c r="M74" s="63">
        <v>2577372.1041419301</v>
      </c>
      <c r="N74" s="63">
        <v>3777030.5258580698</v>
      </c>
      <c r="O74" s="63">
        <v>0</v>
      </c>
      <c r="P74" s="63">
        <v>0</v>
      </c>
      <c r="Q74" s="63">
        <v>0</v>
      </c>
      <c r="R74" s="64">
        <v>0</v>
      </c>
      <c r="ALQ74" s="6"/>
    </row>
    <row r="75" spans="1:1005" ht="28.4" customHeight="1" x14ac:dyDescent="0.35">
      <c r="A75" s="26" t="s">
        <v>1279</v>
      </c>
      <c r="B75" s="27" t="s">
        <v>2042</v>
      </c>
      <c r="C75" s="27" t="s">
        <v>55</v>
      </c>
      <c r="D75" s="27" t="s">
        <v>56</v>
      </c>
      <c r="E75" s="59" t="s">
        <v>1280</v>
      </c>
      <c r="F75" s="60" t="s">
        <v>1281</v>
      </c>
      <c r="G75" s="61">
        <v>6000000</v>
      </c>
      <c r="H75" s="61">
        <v>6000000</v>
      </c>
      <c r="I75" s="61">
        <v>0</v>
      </c>
      <c r="J75" s="62">
        <v>0</v>
      </c>
      <c r="K75" s="63">
        <v>0</v>
      </c>
      <c r="L75" s="63">
        <v>0</v>
      </c>
      <c r="M75" s="63">
        <v>1260000</v>
      </c>
      <c r="N75" s="63">
        <v>1185000</v>
      </c>
      <c r="O75" s="63">
        <v>1185000</v>
      </c>
      <c r="P75" s="63">
        <v>1185000</v>
      </c>
      <c r="Q75" s="63">
        <v>1185000</v>
      </c>
      <c r="R75" s="64">
        <v>0</v>
      </c>
      <c r="ALQ75" s="6"/>
    </row>
    <row r="76" spans="1:1005" ht="28.4" customHeight="1" x14ac:dyDescent="0.35">
      <c r="A76" s="26" t="s">
        <v>797</v>
      </c>
      <c r="B76" s="27" t="s">
        <v>46</v>
      </c>
      <c r="C76" s="27" t="s">
        <v>55</v>
      </c>
      <c r="D76" s="27" t="s">
        <v>56</v>
      </c>
      <c r="E76" s="59" t="s">
        <v>798</v>
      </c>
      <c r="F76" s="60" t="s">
        <v>799</v>
      </c>
      <c r="G76" s="61">
        <v>965340</v>
      </c>
      <c r="H76" s="61">
        <v>965340</v>
      </c>
      <c r="I76" s="61">
        <v>0</v>
      </c>
      <c r="J76" s="62">
        <v>0</v>
      </c>
      <c r="K76" s="63">
        <v>0</v>
      </c>
      <c r="L76" s="63">
        <v>66088.003710898207</v>
      </c>
      <c r="M76" s="63">
        <v>435511.34727259801</v>
      </c>
      <c r="N76" s="63">
        <v>463740.649016504</v>
      </c>
      <c r="O76" s="63">
        <v>0</v>
      </c>
      <c r="P76" s="63">
        <v>0</v>
      </c>
      <c r="Q76" s="63">
        <v>0</v>
      </c>
      <c r="R76" s="64">
        <v>0</v>
      </c>
      <c r="ALQ76" s="6"/>
    </row>
    <row r="77" spans="1:1005" ht="28.4" customHeight="1" x14ac:dyDescent="0.35">
      <c r="A77" s="26" t="s">
        <v>638</v>
      </c>
      <c r="B77" s="27" t="s">
        <v>148</v>
      </c>
      <c r="C77" s="27" t="s">
        <v>55</v>
      </c>
      <c r="D77" s="27" t="s">
        <v>117</v>
      </c>
      <c r="E77" s="59" t="s">
        <v>639</v>
      </c>
      <c r="F77" s="60" t="s">
        <v>640</v>
      </c>
      <c r="G77" s="61">
        <v>2367000</v>
      </c>
      <c r="H77" s="61">
        <v>567000</v>
      </c>
      <c r="I77" s="61">
        <v>1800000</v>
      </c>
      <c r="J77" s="62">
        <v>0</v>
      </c>
      <c r="K77" s="63">
        <v>0</v>
      </c>
      <c r="L77" s="63">
        <v>61614.771313535501</v>
      </c>
      <c r="M77" s="63">
        <v>239533.32768282399</v>
      </c>
      <c r="N77" s="63">
        <v>265851.90100364003</v>
      </c>
      <c r="O77" s="63">
        <v>0</v>
      </c>
      <c r="P77" s="63">
        <v>0</v>
      </c>
      <c r="Q77" s="63">
        <v>0</v>
      </c>
      <c r="R77" s="64">
        <v>0</v>
      </c>
      <c r="ALQ77" s="6"/>
    </row>
    <row r="78" spans="1:1005" ht="28.4" customHeight="1" x14ac:dyDescent="0.35">
      <c r="A78" s="26" t="s">
        <v>115</v>
      </c>
      <c r="B78" s="27" t="s">
        <v>116</v>
      </c>
      <c r="C78" s="27" t="s">
        <v>55</v>
      </c>
      <c r="D78" s="27" t="s">
        <v>117</v>
      </c>
      <c r="E78" s="59" t="s">
        <v>118</v>
      </c>
      <c r="F78" s="60" t="s">
        <v>119</v>
      </c>
      <c r="G78" s="61">
        <v>27057077.82</v>
      </c>
      <c r="H78" s="61">
        <v>4330000</v>
      </c>
      <c r="I78" s="61">
        <v>22727077.82</v>
      </c>
      <c r="J78" s="62">
        <v>0</v>
      </c>
      <c r="K78" s="63">
        <v>1950000</v>
      </c>
      <c r="L78" s="63">
        <v>1950000</v>
      </c>
      <c r="M78" s="63">
        <v>430000</v>
      </c>
      <c r="N78" s="63">
        <v>0</v>
      </c>
      <c r="O78" s="63">
        <v>0</v>
      </c>
      <c r="P78" s="63">
        <v>0</v>
      </c>
      <c r="Q78" s="63">
        <v>0</v>
      </c>
      <c r="R78" s="64">
        <v>0</v>
      </c>
      <c r="ALQ78" s="6"/>
    </row>
    <row r="79" spans="1:1005" ht="28.4" customHeight="1" x14ac:dyDescent="0.35">
      <c r="A79" s="26" t="s">
        <v>916</v>
      </c>
      <c r="B79" s="27" t="s">
        <v>917</v>
      </c>
      <c r="C79" s="27" t="s">
        <v>55</v>
      </c>
      <c r="D79" s="27" t="s">
        <v>56</v>
      </c>
      <c r="E79" s="59" t="s">
        <v>918</v>
      </c>
      <c r="F79" s="60" t="s">
        <v>919</v>
      </c>
      <c r="G79" s="61">
        <v>1500000</v>
      </c>
      <c r="H79" s="61">
        <v>1500000</v>
      </c>
      <c r="I79" s="61">
        <v>0</v>
      </c>
      <c r="J79" s="62">
        <v>0</v>
      </c>
      <c r="K79" s="63">
        <v>0</v>
      </c>
      <c r="L79" s="63">
        <v>200000</v>
      </c>
      <c r="M79" s="63">
        <v>896997.95948800002</v>
      </c>
      <c r="N79" s="63">
        <v>403002.04051199899</v>
      </c>
      <c r="O79" s="63">
        <v>0</v>
      </c>
      <c r="P79" s="63">
        <v>0</v>
      </c>
      <c r="Q79" s="63">
        <v>0</v>
      </c>
      <c r="R79" s="64">
        <v>0</v>
      </c>
      <c r="ALQ79" s="6"/>
    </row>
    <row r="80" spans="1:1005" ht="28.4" customHeight="1" x14ac:dyDescent="0.35">
      <c r="A80" s="26" t="s">
        <v>635</v>
      </c>
      <c r="B80" s="27" t="s">
        <v>148</v>
      </c>
      <c r="C80" s="27" t="s">
        <v>55</v>
      </c>
      <c r="D80" s="27" t="s">
        <v>117</v>
      </c>
      <c r="E80" s="59" t="s">
        <v>636</v>
      </c>
      <c r="F80" s="60" t="s">
        <v>637</v>
      </c>
      <c r="G80" s="61">
        <v>8000000</v>
      </c>
      <c r="H80" s="61">
        <v>7190000</v>
      </c>
      <c r="I80" s="61">
        <v>810000</v>
      </c>
      <c r="J80" s="62">
        <v>0</v>
      </c>
      <c r="K80" s="63">
        <v>0</v>
      </c>
      <c r="L80" s="63">
        <v>781323.11418751301</v>
      </c>
      <c r="M80" s="63">
        <v>3037468.4762601499</v>
      </c>
      <c r="N80" s="63">
        <v>3371208.4095523302</v>
      </c>
      <c r="O80" s="63">
        <v>0</v>
      </c>
      <c r="P80" s="63">
        <v>0</v>
      </c>
      <c r="Q80" s="63">
        <v>0</v>
      </c>
      <c r="R80" s="64">
        <v>0</v>
      </c>
      <c r="ALQ80" s="6"/>
    </row>
    <row r="81" spans="1:1005" ht="28.4" customHeight="1" x14ac:dyDescent="0.35">
      <c r="A81" s="26" t="s">
        <v>1816</v>
      </c>
      <c r="B81" s="27" t="s">
        <v>2042</v>
      </c>
      <c r="C81" s="27" t="s">
        <v>55</v>
      </c>
      <c r="D81" s="27" t="s">
        <v>56</v>
      </c>
      <c r="E81" s="59" t="s">
        <v>1817</v>
      </c>
      <c r="F81" s="60" t="s">
        <v>1818</v>
      </c>
      <c r="G81" s="61">
        <v>30030794.699999999</v>
      </c>
      <c r="H81" s="61">
        <v>28883711.43</v>
      </c>
      <c r="I81" s="61">
        <v>1147083.27</v>
      </c>
      <c r="J81" s="62">
        <v>0</v>
      </c>
      <c r="K81" s="63">
        <v>0</v>
      </c>
      <c r="L81" s="63">
        <v>965579.40029999998</v>
      </c>
      <c r="M81" s="63">
        <v>4736355.3383333301</v>
      </c>
      <c r="N81" s="63">
        <v>4636355.3383333301</v>
      </c>
      <c r="O81" s="63">
        <v>4636355.3383333301</v>
      </c>
      <c r="P81" s="63">
        <v>4636355.3383333301</v>
      </c>
      <c r="Q81" s="63">
        <v>4636355.3383333301</v>
      </c>
      <c r="R81" s="64">
        <v>4636355.3383333301</v>
      </c>
      <c r="ALQ81" s="6"/>
    </row>
    <row r="82" spans="1:1005" ht="28.4" customHeight="1" x14ac:dyDescent="0.35">
      <c r="A82" s="26" t="s">
        <v>1575</v>
      </c>
      <c r="B82" s="27" t="s">
        <v>46</v>
      </c>
      <c r="C82" s="27" t="s">
        <v>55</v>
      </c>
      <c r="D82" s="27" t="s">
        <v>56</v>
      </c>
      <c r="E82" s="59" t="s">
        <v>1576</v>
      </c>
      <c r="F82" s="60" t="s">
        <v>1577</v>
      </c>
      <c r="G82" s="61">
        <v>1774648</v>
      </c>
      <c r="H82" s="61">
        <v>1774648</v>
      </c>
      <c r="I82" s="61">
        <v>0</v>
      </c>
      <c r="J82" s="62">
        <v>0</v>
      </c>
      <c r="K82" s="63">
        <v>0</v>
      </c>
      <c r="L82" s="63">
        <v>0</v>
      </c>
      <c r="M82" s="63">
        <v>372676.08</v>
      </c>
      <c r="N82" s="63">
        <v>467323.97333333298</v>
      </c>
      <c r="O82" s="63">
        <v>467323.97333333298</v>
      </c>
      <c r="P82" s="63">
        <v>467323.97333333298</v>
      </c>
      <c r="Q82" s="63">
        <v>0</v>
      </c>
      <c r="R82" s="64">
        <v>0</v>
      </c>
      <c r="ALQ82" s="6"/>
    </row>
    <row r="83" spans="1:1005" ht="28.4" customHeight="1" x14ac:dyDescent="0.35">
      <c r="A83" s="26" t="s">
        <v>1228</v>
      </c>
      <c r="B83" s="27" t="s">
        <v>46</v>
      </c>
      <c r="C83" s="27" t="s">
        <v>55</v>
      </c>
      <c r="D83" s="27" t="s">
        <v>56</v>
      </c>
      <c r="E83" s="59" t="s">
        <v>1229</v>
      </c>
      <c r="F83" s="60" t="s">
        <v>1230</v>
      </c>
      <c r="G83" s="61">
        <v>3081326.88</v>
      </c>
      <c r="H83" s="61">
        <v>3081326.88</v>
      </c>
      <c r="I83" s="61">
        <v>0</v>
      </c>
      <c r="J83" s="62">
        <v>0</v>
      </c>
      <c r="K83" s="63">
        <v>0</v>
      </c>
      <c r="L83" s="63">
        <v>210950.27894827799</v>
      </c>
      <c r="M83" s="63">
        <v>984426.85720548395</v>
      </c>
      <c r="N83" s="63">
        <v>1074533.66544624</v>
      </c>
      <c r="O83" s="63">
        <v>811416.0784</v>
      </c>
      <c r="P83" s="63">
        <v>0</v>
      </c>
      <c r="Q83" s="63">
        <v>0</v>
      </c>
      <c r="R83" s="64">
        <v>0</v>
      </c>
      <c r="ALQ83" s="6"/>
    </row>
    <row r="84" spans="1:1005" ht="28.4" customHeight="1" x14ac:dyDescent="0.35">
      <c r="A84" s="26" t="s">
        <v>473</v>
      </c>
      <c r="B84" s="27" t="s">
        <v>2042</v>
      </c>
      <c r="C84" s="27" t="s">
        <v>55</v>
      </c>
      <c r="D84" s="27" t="s">
        <v>56</v>
      </c>
      <c r="E84" s="59" t="s">
        <v>474</v>
      </c>
      <c r="F84" s="60" t="s">
        <v>475</v>
      </c>
      <c r="G84" s="61">
        <v>1250000</v>
      </c>
      <c r="H84" s="61">
        <v>1099455.05</v>
      </c>
      <c r="I84" s="61">
        <v>150544.95000000001</v>
      </c>
      <c r="J84" s="62">
        <v>0</v>
      </c>
      <c r="K84" s="63">
        <v>0</v>
      </c>
      <c r="L84" s="63">
        <v>141578.59911496501</v>
      </c>
      <c r="M84" s="63">
        <v>726990.89038503496</v>
      </c>
      <c r="N84" s="63">
        <v>230885.56049999999</v>
      </c>
      <c r="O84" s="63">
        <v>0</v>
      </c>
      <c r="P84" s="63">
        <v>0</v>
      </c>
      <c r="Q84" s="63">
        <v>0</v>
      </c>
      <c r="R84" s="64">
        <v>0</v>
      </c>
      <c r="ALQ84" s="6"/>
    </row>
    <row r="85" spans="1:1005" ht="28.4" customHeight="1" x14ac:dyDescent="0.35">
      <c r="A85" s="26" t="s">
        <v>848</v>
      </c>
      <c r="B85" s="27" t="s">
        <v>2042</v>
      </c>
      <c r="C85" s="27" t="s">
        <v>55</v>
      </c>
      <c r="D85" s="27" t="s">
        <v>56</v>
      </c>
      <c r="E85" s="59" t="s">
        <v>849</v>
      </c>
      <c r="F85" s="60" t="s">
        <v>850</v>
      </c>
      <c r="G85" s="61">
        <v>3300000</v>
      </c>
      <c r="H85" s="61">
        <v>3196282.34</v>
      </c>
      <c r="I85" s="61">
        <v>103717.66</v>
      </c>
      <c r="J85" s="62">
        <v>0</v>
      </c>
      <c r="K85" s="63">
        <v>0</v>
      </c>
      <c r="L85" s="63">
        <v>671219.29139999999</v>
      </c>
      <c r="M85" s="63">
        <v>841687.68286666705</v>
      </c>
      <c r="N85" s="63">
        <v>841687.68286666705</v>
      </c>
      <c r="O85" s="63">
        <v>841687.68286666705</v>
      </c>
      <c r="P85" s="63">
        <v>0</v>
      </c>
      <c r="Q85" s="63">
        <v>0</v>
      </c>
      <c r="R85" s="64">
        <v>0</v>
      </c>
      <c r="ALQ85" s="6"/>
    </row>
    <row r="86" spans="1:1005" ht="28.4" customHeight="1" x14ac:dyDescent="0.35">
      <c r="A86" s="26" t="s">
        <v>476</v>
      </c>
      <c r="B86" s="27" t="s">
        <v>2042</v>
      </c>
      <c r="C86" s="27" t="s">
        <v>55</v>
      </c>
      <c r="D86" s="27" t="s">
        <v>56</v>
      </c>
      <c r="E86" s="59" t="s">
        <v>477</v>
      </c>
      <c r="F86" s="60" t="s">
        <v>478</v>
      </c>
      <c r="G86" s="61">
        <v>2200000</v>
      </c>
      <c r="H86" s="61">
        <v>2017493.06</v>
      </c>
      <c r="I86" s="61">
        <v>182506.94</v>
      </c>
      <c r="J86" s="62">
        <v>0</v>
      </c>
      <c r="K86" s="63">
        <v>0</v>
      </c>
      <c r="L86" s="63">
        <v>423673.54259999999</v>
      </c>
      <c r="M86" s="63">
        <v>796909.75870000001</v>
      </c>
      <c r="N86" s="63">
        <v>796909.75870000001</v>
      </c>
      <c r="O86" s="63">
        <v>0</v>
      </c>
      <c r="P86" s="63">
        <v>0</v>
      </c>
      <c r="Q86" s="63">
        <v>0</v>
      </c>
      <c r="R86" s="64">
        <v>0</v>
      </c>
      <c r="ALQ86" s="6"/>
    </row>
    <row r="87" spans="1:1005" ht="28.4" customHeight="1" x14ac:dyDescent="0.35">
      <c r="A87" s="26" t="s">
        <v>1608</v>
      </c>
      <c r="B87" s="27" t="s">
        <v>2042</v>
      </c>
      <c r="C87" s="27" t="s">
        <v>55</v>
      </c>
      <c r="D87" s="27" t="s">
        <v>56</v>
      </c>
      <c r="E87" s="59" t="s">
        <v>1609</v>
      </c>
      <c r="F87" s="60" t="s">
        <v>1610</v>
      </c>
      <c r="G87" s="61">
        <v>10000000</v>
      </c>
      <c r="H87" s="61">
        <v>10000000</v>
      </c>
      <c r="I87" s="61">
        <v>0</v>
      </c>
      <c r="J87" s="62">
        <v>0</v>
      </c>
      <c r="K87" s="63">
        <v>0</v>
      </c>
      <c r="L87" s="63">
        <v>684608.57015039399</v>
      </c>
      <c r="M87" s="63">
        <v>1863078.28596992</v>
      </c>
      <c r="N87" s="63">
        <v>1863078.28596992</v>
      </c>
      <c r="O87" s="63">
        <v>1863078.28596992</v>
      </c>
      <c r="P87" s="63">
        <v>1863078.28596992</v>
      </c>
      <c r="Q87" s="63">
        <v>1863078.28596992</v>
      </c>
      <c r="R87" s="64">
        <v>0</v>
      </c>
      <c r="ALQ87" s="6"/>
    </row>
    <row r="88" spans="1:1005" ht="28.4" customHeight="1" x14ac:dyDescent="0.35">
      <c r="A88" s="26" t="s">
        <v>1569</v>
      </c>
      <c r="B88" s="27" t="s">
        <v>46</v>
      </c>
      <c r="C88" s="27" t="s">
        <v>55</v>
      </c>
      <c r="D88" s="27" t="s">
        <v>56</v>
      </c>
      <c r="E88" s="59" t="s">
        <v>1570</v>
      </c>
      <c r="F88" s="60" t="s">
        <v>1571</v>
      </c>
      <c r="G88" s="61">
        <v>6140000</v>
      </c>
      <c r="H88" s="61">
        <v>6002309.9500000002</v>
      </c>
      <c r="I88" s="61">
        <v>137690.04999999999</v>
      </c>
      <c r="J88" s="62">
        <v>0</v>
      </c>
      <c r="K88" s="63">
        <v>0</v>
      </c>
      <c r="L88" s="63">
        <v>410923.28324689902</v>
      </c>
      <c r="M88" s="63">
        <v>1522474.7657441399</v>
      </c>
      <c r="N88" s="63">
        <v>1697999.4707589599</v>
      </c>
      <c r="O88" s="63">
        <v>1185456.2151250001</v>
      </c>
      <c r="P88" s="63">
        <v>1185456.2151250001</v>
      </c>
      <c r="Q88" s="63">
        <v>0</v>
      </c>
      <c r="R88" s="64">
        <v>0</v>
      </c>
      <c r="ALQ88" s="6"/>
    </row>
    <row r="89" spans="1:1005" ht="28.4" customHeight="1" x14ac:dyDescent="0.35">
      <c r="A89" s="26" t="s">
        <v>1270</v>
      </c>
      <c r="B89" s="27" t="s">
        <v>2042</v>
      </c>
      <c r="C89" s="27" t="s">
        <v>55</v>
      </c>
      <c r="D89" s="27" t="s">
        <v>56</v>
      </c>
      <c r="E89" s="59" t="s">
        <v>1271</v>
      </c>
      <c r="F89" s="60" t="s">
        <v>1272</v>
      </c>
      <c r="G89" s="61">
        <v>2376000</v>
      </c>
      <c r="H89" s="61">
        <v>2376000</v>
      </c>
      <c r="I89" s="61">
        <v>0</v>
      </c>
      <c r="J89" s="62">
        <v>0</v>
      </c>
      <c r="K89" s="63">
        <v>0</v>
      </c>
      <c r="L89" s="63">
        <v>305961.350122642</v>
      </c>
      <c r="M89" s="63">
        <v>1571078.6498773601</v>
      </c>
      <c r="N89" s="63">
        <v>498960</v>
      </c>
      <c r="O89" s="63">
        <v>0</v>
      </c>
      <c r="P89" s="63">
        <v>0</v>
      </c>
      <c r="Q89" s="63">
        <v>0</v>
      </c>
      <c r="R89" s="64">
        <v>0</v>
      </c>
      <c r="ALQ89" s="6"/>
    </row>
    <row r="90" spans="1:1005" ht="28.4" customHeight="1" x14ac:dyDescent="0.35">
      <c r="A90" s="26" t="s">
        <v>479</v>
      </c>
      <c r="B90" s="27" t="s">
        <v>2042</v>
      </c>
      <c r="C90" s="27" t="s">
        <v>55</v>
      </c>
      <c r="D90" s="27" t="s">
        <v>56</v>
      </c>
      <c r="E90" s="59" t="s">
        <v>480</v>
      </c>
      <c r="F90" s="60" t="s">
        <v>481</v>
      </c>
      <c r="G90" s="61">
        <v>2754000</v>
      </c>
      <c r="H90" s="61">
        <v>2754000</v>
      </c>
      <c r="I90" s="61">
        <v>0</v>
      </c>
      <c r="J90" s="62">
        <v>0</v>
      </c>
      <c r="K90" s="63">
        <v>0</v>
      </c>
      <c r="L90" s="63">
        <v>354637.01946033502</v>
      </c>
      <c r="M90" s="63">
        <v>1821022.98053967</v>
      </c>
      <c r="N90" s="63">
        <v>578340</v>
      </c>
      <c r="O90" s="63">
        <v>0</v>
      </c>
      <c r="P90" s="63">
        <v>0</v>
      </c>
      <c r="Q90" s="63">
        <v>0</v>
      </c>
      <c r="R90" s="64">
        <v>0</v>
      </c>
      <c r="ALQ90" s="6"/>
    </row>
    <row r="91" spans="1:1005" ht="28.4" customHeight="1" x14ac:dyDescent="0.35">
      <c r="A91" s="26" t="s">
        <v>809</v>
      </c>
      <c r="B91" s="27" t="s">
        <v>46</v>
      </c>
      <c r="C91" s="27" t="s">
        <v>55</v>
      </c>
      <c r="D91" s="27" t="s">
        <v>56</v>
      </c>
      <c r="E91" s="59" t="s">
        <v>810</v>
      </c>
      <c r="F91" s="60" t="s">
        <v>811</v>
      </c>
      <c r="G91" s="61">
        <v>2500000</v>
      </c>
      <c r="H91" s="61">
        <v>2500000</v>
      </c>
      <c r="I91" s="61">
        <v>0</v>
      </c>
      <c r="J91" s="62">
        <v>0</v>
      </c>
      <c r="K91" s="63">
        <v>0</v>
      </c>
      <c r="L91" s="63">
        <v>171152.14253759899</v>
      </c>
      <c r="M91" s="63">
        <v>1127870.35467451</v>
      </c>
      <c r="N91" s="63">
        <v>1200977.5027878899</v>
      </c>
      <c r="O91" s="63">
        <v>0</v>
      </c>
      <c r="P91" s="63">
        <v>0</v>
      </c>
      <c r="Q91" s="63">
        <v>0</v>
      </c>
      <c r="R91" s="64">
        <v>0</v>
      </c>
      <c r="ALQ91" s="6"/>
    </row>
    <row r="92" spans="1:1005" ht="28.4" customHeight="1" x14ac:dyDescent="0.35">
      <c r="A92" s="26" t="s">
        <v>334</v>
      </c>
      <c r="B92" s="27" t="s">
        <v>148</v>
      </c>
      <c r="C92" s="27" t="s">
        <v>55</v>
      </c>
      <c r="D92" s="27" t="s">
        <v>117</v>
      </c>
      <c r="E92" s="59" t="s">
        <v>335</v>
      </c>
      <c r="F92" s="60" t="s">
        <v>336</v>
      </c>
      <c r="G92" s="61">
        <v>16492730.810000001</v>
      </c>
      <c r="H92" s="61">
        <v>3037730.81</v>
      </c>
      <c r="I92" s="61">
        <v>13455000</v>
      </c>
      <c r="J92" s="62">
        <v>0</v>
      </c>
      <c r="K92" s="63">
        <v>759432.70250000001</v>
      </c>
      <c r="L92" s="63">
        <v>247578.160278083</v>
      </c>
      <c r="M92" s="63">
        <v>759432.70250000001</v>
      </c>
      <c r="N92" s="63">
        <v>1271287.24472192</v>
      </c>
      <c r="O92" s="63">
        <v>0</v>
      </c>
      <c r="P92" s="63">
        <v>0</v>
      </c>
      <c r="Q92" s="63">
        <v>0</v>
      </c>
      <c r="R92" s="64">
        <v>0</v>
      </c>
      <c r="ALQ92" s="6"/>
    </row>
    <row r="93" spans="1:1005" ht="28.4" customHeight="1" x14ac:dyDescent="0.35">
      <c r="A93" s="26" t="s">
        <v>1216</v>
      </c>
      <c r="B93" s="27" t="s">
        <v>46</v>
      </c>
      <c r="C93" s="27" t="s">
        <v>55</v>
      </c>
      <c r="D93" s="27" t="s">
        <v>56</v>
      </c>
      <c r="E93" s="59" t="s">
        <v>1217</v>
      </c>
      <c r="F93" s="60" t="s">
        <v>1218</v>
      </c>
      <c r="G93" s="61">
        <v>4300000</v>
      </c>
      <c r="H93" s="61">
        <v>4300000</v>
      </c>
      <c r="I93" s="61">
        <v>0</v>
      </c>
      <c r="J93" s="62">
        <v>0</v>
      </c>
      <c r="K93" s="63">
        <v>0</v>
      </c>
      <c r="L93" s="63">
        <v>294381.68516466999</v>
      </c>
      <c r="M93" s="63">
        <v>1373770.34337349</v>
      </c>
      <c r="N93" s="63">
        <v>1499514.6381285</v>
      </c>
      <c r="O93" s="63">
        <v>1132333.33333333</v>
      </c>
      <c r="P93" s="63">
        <v>0</v>
      </c>
      <c r="Q93" s="63">
        <v>0</v>
      </c>
      <c r="R93" s="64">
        <v>0</v>
      </c>
      <c r="ALQ93" s="6"/>
    </row>
    <row r="94" spans="1:1005" ht="28.4" customHeight="1" x14ac:dyDescent="0.35">
      <c r="A94" s="26" t="s">
        <v>420</v>
      </c>
      <c r="B94" s="27" t="s">
        <v>46</v>
      </c>
      <c r="C94" s="27" t="s">
        <v>55</v>
      </c>
      <c r="D94" s="27" t="s">
        <v>56</v>
      </c>
      <c r="E94" s="59" t="s">
        <v>421</v>
      </c>
      <c r="F94" s="60" t="s">
        <v>422</v>
      </c>
      <c r="G94" s="61">
        <v>230000</v>
      </c>
      <c r="H94" s="61">
        <v>230000</v>
      </c>
      <c r="I94" s="61">
        <v>0</v>
      </c>
      <c r="J94" s="62">
        <v>0</v>
      </c>
      <c r="K94" s="63">
        <v>0</v>
      </c>
      <c r="L94" s="63">
        <v>37490.4693177597</v>
      </c>
      <c r="M94" s="63">
        <v>192509.53068224</v>
      </c>
      <c r="N94" s="63">
        <v>0</v>
      </c>
      <c r="O94" s="63">
        <v>0</v>
      </c>
      <c r="P94" s="63">
        <v>0</v>
      </c>
      <c r="Q94" s="63">
        <v>0</v>
      </c>
      <c r="R94" s="64">
        <v>0</v>
      </c>
      <c r="ALQ94" s="6"/>
    </row>
    <row r="95" spans="1:1005" ht="28.4" customHeight="1" x14ac:dyDescent="0.35">
      <c r="A95" s="26" t="s">
        <v>396</v>
      </c>
      <c r="B95" s="27" t="s">
        <v>46</v>
      </c>
      <c r="C95" s="27" t="s">
        <v>55</v>
      </c>
      <c r="D95" s="27" t="s">
        <v>56</v>
      </c>
      <c r="E95" s="59" t="s">
        <v>397</v>
      </c>
      <c r="F95" s="60" t="s">
        <v>398</v>
      </c>
      <c r="G95" s="61">
        <v>451940.76</v>
      </c>
      <c r="H95" s="61">
        <v>451940.76</v>
      </c>
      <c r="I95" s="61">
        <v>0</v>
      </c>
      <c r="J95" s="62">
        <v>0</v>
      </c>
      <c r="K95" s="63">
        <v>0</v>
      </c>
      <c r="L95" s="63">
        <v>73667.266070543395</v>
      </c>
      <c r="M95" s="63">
        <v>378273.49392945698</v>
      </c>
      <c r="N95" s="63">
        <v>0</v>
      </c>
      <c r="O95" s="63">
        <v>0</v>
      </c>
      <c r="P95" s="63">
        <v>0</v>
      </c>
      <c r="Q95" s="63">
        <v>0</v>
      </c>
      <c r="R95" s="64">
        <v>0</v>
      </c>
      <c r="ALQ95" s="6"/>
    </row>
    <row r="96" spans="1:1005" ht="28.4" customHeight="1" x14ac:dyDescent="0.35">
      <c r="A96" s="26" t="s">
        <v>482</v>
      </c>
      <c r="B96" s="27" t="s">
        <v>2042</v>
      </c>
      <c r="C96" s="27" t="s">
        <v>55</v>
      </c>
      <c r="D96" s="27" t="s">
        <v>56</v>
      </c>
      <c r="E96" s="59" t="s">
        <v>483</v>
      </c>
      <c r="F96" s="60" t="s">
        <v>484</v>
      </c>
      <c r="G96" s="61">
        <v>1387400</v>
      </c>
      <c r="H96" s="61">
        <v>1387400</v>
      </c>
      <c r="I96" s="61">
        <v>0</v>
      </c>
      <c r="J96" s="62">
        <v>0</v>
      </c>
      <c r="K96" s="63">
        <v>0</v>
      </c>
      <c r="L96" s="63">
        <v>291354</v>
      </c>
      <c r="M96" s="63">
        <v>548023</v>
      </c>
      <c r="N96" s="63">
        <v>548023</v>
      </c>
      <c r="O96" s="63">
        <v>0</v>
      </c>
      <c r="P96" s="63">
        <v>0</v>
      </c>
      <c r="Q96" s="63">
        <v>0</v>
      </c>
      <c r="R96" s="64">
        <v>0</v>
      </c>
      <c r="ALQ96" s="6"/>
    </row>
    <row r="97" spans="1:1005" ht="28.4" customHeight="1" x14ac:dyDescent="0.35">
      <c r="A97" s="26" t="s">
        <v>650</v>
      </c>
      <c r="B97" s="27" t="s">
        <v>148</v>
      </c>
      <c r="C97" s="27" t="s">
        <v>55</v>
      </c>
      <c r="D97" s="27" t="s">
        <v>117</v>
      </c>
      <c r="E97" s="59" t="s">
        <v>651</v>
      </c>
      <c r="F97" s="60" t="s">
        <v>652</v>
      </c>
      <c r="G97" s="61">
        <v>6500000</v>
      </c>
      <c r="H97" s="61">
        <v>2445424.88</v>
      </c>
      <c r="I97" s="61">
        <v>4054575.12</v>
      </c>
      <c r="J97" s="62">
        <v>0</v>
      </c>
      <c r="K97" s="63">
        <v>611356.22</v>
      </c>
      <c r="L97" s="63">
        <v>199304.622679405</v>
      </c>
      <c r="M97" s="63">
        <v>774815.818921656</v>
      </c>
      <c r="N97" s="63">
        <v>859948.218398939</v>
      </c>
      <c r="O97" s="63">
        <v>0</v>
      </c>
      <c r="P97" s="63">
        <v>0</v>
      </c>
      <c r="Q97" s="63">
        <v>0</v>
      </c>
      <c r="R97" s="64">
        <v>0</v>
      </c>
      <c r="ALQ97" s="6"/>
    </row>
    <row r="98" spans="1:1005" ht="28.4" customHeight="1" x14ac:dyDescent="0.35">
      <c r="A98" s="26" t="s">
        <v>1611</v>
      </c>
      <c r="B98" s="27" t="s">
        <v>2042</v>
      </c>
      <c r="C98" s="27" t="s">
        <v>55</v>
      </c>
      <c r="D98" s="27" t="s">
        <v>56</v>
      </c>
      <c r="E98" s="59" t="s">
        <v>1612</v>
      </c>
      <c r="F98" s="60" t="s">
        <v>1613</v>
      </c>
      <c r="G98" s="61">
        <v>15000000</v>
      </c>
      <c r="H98" s="61">
        <v>14931899.93</v>
      </c>
      <c r="I98" s="61">
        <v>68100.070000000007</v>
      </c>
      <c r="J98" s="62">
        <v>0</v>
      </c>
      <c r="K98" s="63">
        <v>0</v>
      </c>
      <c r="L98" s="63">
        <v>1035698.9852999999</v>
      </c>
      <c r="M98" s="63">
        <v>2066033.4907833301</v>
      </c>
      <c r="N98" s="63">
        <v>2466033.4907833301</v>
      </c>
      <c r="O98" s="63">
        <v>2466033.4907833301</v>
      </c>
      <c r="P98" s="63">
        <v>2466033.4907833301</v>
      </c>
      <c r="Q98" s="63">
        <v>2466033.4907833301</v>
      </c>
      <c r="R98" s="64">
        <v>1966033.4907833301</v>
      </c>
      <c r="ALQ98" s="6"/>
    </row>
    <row r="99" spans="1:1005" ht="28.4" customHeight="1" x14ac:dyDescent="0.35">
      <c r="A99" s="26" t="s">
        <v>1297</v>
      </c>
      <c r="B99" s="27" t="s">
        <v>2042</v>
      </c>
      <c r="C99" s="27" t="s">
        <v>55</v>
      </c>
      <c r="D99" s="27" t="s">
        <v>56</v>
      </c>
      <c r="E99" s="59" t="s">
        <v>1298</v>
      </c>
      <c r="F99" s="60" t="s">
        <v>1299</v>
      </c>
      <c r="G99" s="61">
        <v>5497000</v>
      </c>
      <c r="H99" s="61">
        <v>5497000</v>
      </c>
      <c r="I99" s="61">
        <v>0</v>
      </c>
      <c r="J99" s="62">
        <v>0</v>
      </c>
      <c r="K99" s="63">
        <v>0</v>
      </c>
      <c r="L99" s="63">
        <v>376329.33101167198</v>
      </c>
      <c r="M99" s="63">
        <v>1756189.6691916501</v>
      </c>
      <c r="N99" s="63">
        <v>1916937.6664633399</v>
      </c>
      <c r="O99" s="63">
        <v>1447543.33333333</v>
      </c>
      <c r="P99" s="63">
        <v>0</v>
      </c>
      <c r="Q99" s="63">
        <v>0</v>
      </c>
      <c r="R99" s="64">
        <v>0</v>
      </c>
      <c r="ALQ99" s="6"/>
    </row>
    <row r="100" spans="1:1005" ht="28.4" customHeight="1" x14ac:dyDescent="0.35">
      <c r="A100" s="26" t="s">
        <v>903</v>
      </c>
      <c r="B100" s="27" t="s">
        <v>2042</v>
      </c>
      <c r="C100" s="27" t="s">
        <v>55</v>
      </c>
      <c r="D100" s="27" t="s">
        <v>56</v>
      </c>
      <c r="E100" s="59" t="s">
        <v>904</v>
      </c>
      <c r="F100" s="60" t="s">
        <v>905</v>
      </c>
      <c r="G100" s="61">
        <v>1500000</v>
      </c>
      <c r="H100" s="61">
        <v>1500000</v>
      </c>
      <c r="I100" s="61">
        <v>0</v>
      </c>
      <c r="J100" s="62">
        <v>0</v>
      </c>
      <c r="K100" s="63">
        <v>0</v>
      </c>
      <c r="L100" s="63">
        <v>102691.285522559</v>
      </c>
      <c r="M100" s="63">
        <v>676722.212804707</v>
      </c>
      <c r="N100" s="63">
        <v>720586.50167273299</v>
      </c>
      <c r="O100" s="63">
        <v>0</v>
      </c>
      <c r="P100" s="63">
        <v>0</v>
      </c>
      <c r="Q100" s="63">
        <v>0</v>
      </c>
      <c r="R100" s="64">
        <v>0</v>
      </c>
      <c r="ALQ100" s="6"/>
    </row>
    <row r="101" spans="1:1005" ht="28.4" customHeight="1" x14ac:dyDescent="0.35">
      <c r="A101" s="26" t="s">
        <v>1563</v>
      </c>
      <c r="B101" s="27" t="s">
        <v>46</v>
      </c>
      <c r="C101" s="27" t="s">
        <v>55</v>
      </c>
      <c r="D101" s="27" t="s">
        <v>56</v>
      </c>
      <c r="E101" s="59" t="s">
        <v>1564</v>
      </c>
      <c r="F101" s="60" t="s">
        <v>1565</v>
      </c>
      <c r="G101" s="61">
        <v>7835000</v>
      </c>
      <c r="H101" s="61">
        <v>7835000</v>
      </c>
      <c r="I101" s="61">
        <v>0</v>
      </c>
      <c r="J101" s="62">
        <v>0</v>
      </c>
      <c r="K101" s="63">
        <v>0</v>
      </c>
      <c r="L101" s="63">
        <v>536390.81471283396</v>
      </c>
      <c r="M101" s="63">
        <v>1987333.19154992</v>
      </c>
      <c r="N101" s="63">
        <v>2216450.9937372399</v>
      </c>
      <c r="O101" s="63">
        <v>1547412.5</v>
      </c>
      <c r="P101" s="63">
        <v>1547412.5</v>
      </c>
      <c r="Q101" s="63">
        <v>0</v>
      </c>
      <c r="R101" s="64">
        <v>0</v>
      </c>
      <c r="ALQ101" s="6"/>
    </row>
    <row r="102" spans="1:1005" ht="28.4" customHeight="1" x14ac:dyDescent="0.35">
      <c r="A102" s="26" t="s">
        <v>433</v>
      </c>
      <c r="B102" s="27" t="s">
        <v>2042</v>
      </c>
      <c r="C102" s="27" t="s">
        <v>55</v>
      </c>
      <c r="D102" s="27" t="s">
        <v>56</v>
      </c>
      <c r="E102" s="59" t="s">
        <v>434</v>
      </c>
      <c r="F102" s="60" t="s">
        <v>435</v>
      </c>
      <c r="G102" s="61">
        <v>1650000</v>
      </c>
      <c r="H102" s="61">
        <v>1650000</v>
      </c>
      <c r="I102" s="61">
        <v>0</v>
      </c>
      <c r="J102" s="62">
        <v>0</v>
      </c>
      <c r="K102" s="63">
        <v>0</v>
      </c>
      <c r="L102" s="63">
        <v>0</v>
      </c>
      <c r="M102" s="63">
        <v>0</v>
      </c>
      <c r="N102" s="63">
        <v>346500</v>
      </c>
      <c r="O102" s="63">
        <v>651750</v>
      </c>
      <c r="P102" s="63">
        <v>651750</v>
      </c>
      <c r="Q102" s="63">
        <v>0</v>
      </c>
      <c r="R102" s="64">
        <v>0</v>
      </c>
      <c r="ALQ102" s="6"/>
    </row>
    <row r="103" spans="1:1005" ht="28.4" customHeight="1" x14ac:dyDescent="0.35">
      <c r="A103" s="26" t="s">
        <v>1207</v>
      </c>
      <c r="B103" s="27" t="s">
        <v>2042</v>
      </c>
      <c r="C103" s="27" t="s">
        <v>55</v>
      </c>
      <c r="D103" s="27" t="s">
        <v>56</v>
      </c>
      <c r="E103" s="59" t="s">
        <v>1208</v>
      </c>
      <c r="F103" s="60" t="s">
        <v>1209</v>
      </c>
      <c r="G103" s="61">
        <v>3250000</v>
      </c>
      <c r="H103" s="61">
        <v>3250000</v>
      </c>
      <c r="I103" s="61">
        <v>0</v>
      </c>
      <c r="J103" s="62">
        <v>0</v>
      </c>
      <c r="K103" s="63">
        <v>0</v>
      </c>
      <c r="L103" s="63">
        <v>222497.78529887801</v>
      </c>
      <c r="M103" s="63">
        <v>1038314.7944102</v>
      </c>
      <c r="N103" s="63">
        <v>1133354.08695759</v>
      </c>
      <c r="O103" s="63">
        <v>855833.33333333302</v>
      </c>
      <c r="P103" s="63">
        <v>0</v>
      </c>
      <c r="Q103" s="63">
        <v>0</v>
      </c>
      <c r="R103" s="64">
        <v>0</v>
      </c>
      <c r="ALQ103" s="6"/>
    </row>
    <row r="104" spans="1:1005" ht="28.4" customHeight="1" x14ac:dyDescent="0.35">
      <c r="A104" s="26" t="s">
        <v>1545</v>
      </c>
      <c r="B104" s="27" t="s">
        <v>2042</v>
      </c>
      <c r="C104" s="27" t="s">
        <v>55</v>
      </c>
      <c r="D104" s="27" t="s">
        <v>56</v>
      </c>
      <c r="E104" s="59" t="s">
        <v>1546</v>
      </c>
      <c r="F104" s="60" t="s">
        <v>1547</v>
      </c>
      <c r="G104" s="61">
        <v>3100000</v>
      </c>
      <c r="H104" s="61">
        <v>3100000</v>
      </c>
      <c r="I104" s="61">
        <v>0</v>
      </c>
      <c r="J104" s="62">
        <v>0</v>
      </c>
      <c r="K104" s="63">
        <v>0</v>
      </c>
      <c r="L104" s="63">
        <v>0</v>
      </c>
      <c r="M104" s="63">
        <v>651000</v>
      </c>
      <c r="N104" s="63">
        <v>816333.33333333302</v>
      </c>
      <c r="O104" s="63">
        <v>816333.33333333302</v>
      </c>
      <c r="P104" s="63">
        <v>816333.33333333302</v>
      </c>
      <c r="Q104" s="63">
        <v>0</v>
      </c>
      <c r="R104" s="64">
        <v>0</v>
      </c>
      <c r="ALQ104" s="6"/>
    </row>
    <row r="105" spans="1:1005" ht="28.4" customHeight="1" x14ac:dyDescent="0.35">
      <c r="A105" s="26" t="s">
        <v>1542</v>
      </c>
      <c r="B105" s="27" t="s">
        <v>2042</v>
      </c>
      <c r="C105" s="27" t="s">
        <v>55</v>
      </c>
      <c r="D105" s="27" t="s">
        <v>56</v>
      </c>
      <c r="E105" s="59" t="s">
        <v>1543</v>
      </c>
      <c r="F105" s="60" t="s">
        <v>1544</v>
      </c>
      <c r="G105" s="61">
        <v>3250000</v>
      </c>
      <c r="H105" s="61">
        <v>3250000</v>
      </c>
      <c r="I105" s="61">
        <v>0</v>
      </c>
      <c r="J105" s="62">
        <v>0</v>
      </c>
      <c r="K105" s="63">
        <v>0</v>
      </c>
      <c r="L105" s="63">
        <v>0</v>
      </c>
      <c r="M105" s="63">
        <v>682500</v>
      </c>
      <c r="N105" s="63">
        <v>855833.33333333302</v>
      </c>
      <c r="O105" s="63">
        <v>855833.33333333302</v>
      </c>
      <c r="P105" s="63">
        <v>855833.33333333302</v>
      </c>
      <c r="Q105" s="63">
        <v>0</v>
      </c>
      <c r="R105" s="64">
        <v>0</v>
      </c>
      <c r="ALQ105" s="6"/>
    </row>
    <row r="106" spans="1:1005" ht="28.4" customHeight="1" x14ac:dyDescent="0.35">
      <c r="A106" s="26" t="s">
        <v>1566</v>
      </c>
      <c r="B106" s="27" t="s">
        <v>46</v>
      </c>
      <c r="C106" s="27" t="s">
        <v>55</v>
      </c>
      <c r="D106" s="27" t="s">
        <v>56</v>
      </c>
      <c r="E106" s="59" t="s">
        <v>1567</v>
      </c>
      <c r="F106" s="60" t="s">
        <v>1568</v>
      </c>
      <c r="G106" s="61">
        <v>4500000</v>
      </c>
      <c r="H106" s="61">
        <v>4500000</v>
      </c>
      <c r="I106" s="61">
        <v>0</v>
      </c>
      <c r="J106" s="62">
        <v>0</v>
      </c>
      <c r="K106" s="63">
        <v>0</v>
      </c>
      <c r="L106" s="63">
        <v>308073.85656767699</v>
      </c>
      <c r="M106" s="63">
        <v>1141416.6384141201</v>
      </c>
      <c r="N106" s="63">
        <v>1273009.5050182</v>
      </c>
      <c r="O106" s="63">
        <v>888750</v>
      </c>
      <c r="P106" s="63">
        <v>888750</v>
      </c>
      <c r="Q106" s="63">
        <v>0</v>
      </c>
      <c r="R106" s="64">
        <v>0</v>
      </c>
      <c r="ALQ106" s="6"/>
    </row>
    <row r="107" spans="1:1005" ht="28.4" customHeight="1" x14ac:dyDescent="0.35">
      <c r="A107" s="26" t="s">
        <v>1222</v>
      </c>
      <c r="B107" s="27" t="s">
        <v>46</v>
      </c>
      <c r="C107" s="27" t="s">
        <v>55</v>
      </c>
      <c r="D107" s="27" t="s">
        <v>56</v>
      </c>
      <c r="E107" s="59" t="s">
        <v>1223</v>
      </c>
      <c r="F107" s="60" t="s">
        <v>1224</v>
      </c>
      <c r="G107" s="61">
        <v>2336991.56</v>
      </c>
      <c r="H107" s="61">
        <v>2125357.16</v>
      </c>
      <c r="I107" s="61">
        <v>211634.4</v>
      </c>
      <c r="J107" s="62">
        <v>0</v>
      </c>
      <c r="K107" s="63">
        <v>0</v>
      </c>
      <c r="L107" s="63">
        <v>145503.77263665001</v>
      </c>
      <c r="M107" s="63">
        <v>679012.24081035296</v>
      </c>
      <c r="N107" s="63">
        <v>741163.76108633098</v>
      </c>
      <c r="O107" s="63">
        <v>559677.38546666701</v>
      </c>
      <c r="P107" s="63">
        <v>0</v>
      </c>
      <c r="Q107" s="63">
        <v>0</v>
      </c>
      <c r="R107" s="64">
        <v>0</v>
      </c>
      <c r="ALQ107" s="6"/>
    </row>
    <row r="108" spans="1:1005" ht="28.4" customHeight="1" x14ac:dyDescent="0.35">
      <c r="A108" s="26" t="s">
        <v>845</v>
      </c>
      <c r="B108" s="27" t="s">
        <v>2042</v>
      </c>
      <c r="C108" s="27" t="s">
        <v>55</v>
      </c>
      <c r="D108" s="27" t="s">
        <v>56</v>
      </c>
      <c r="E108" s="59" t="s">
        <v>846</v>
      </c>
      <c r="F108" s="60" t="s">
        <v>847</v>
      </c>
      <c r="G108" s="61">
        <v>5000000</v>
      </c>
      <c r="H108" s="61">
        <v>5000000</v>
      </c>
      <c r="I108" s="61">
        <v>0</v>
      </c>
      <c r="J108" s="62">
        <v>0</v>
      </c>
      <c r="K108" s="63">
        <v>0</v>
      </c>
      <c r="L108" s="63">
        <v>342304.285075197</v>
      </c>
      <c r="M108" s="63">
        <v>2255740.7093490302</v>
      </c>
      <c r="N108" s="63">
        <v>2401955.0055757798</v>
      </c>
      <c r="O108" s="63">
        <v>0</v>
      </c>
      <c r="P108" s="63">
        <v>0</v>
      </c>
      <c r="Q108" s="63">
        <v>0</v>
      </c>
      <c r="R108" s="64">
        <v>0</v>
      </c>
      <c r="ALQ108" s="6"/>
    </row>
    <row r="109" spans="1:1005" ht="28.4" customHeight="1" x14ac:dyDescent="0.35">
      <c r="A109" s="26" t="s">
        <v>1593</v>
      </c>
      <c r="B109" s="27" t="s">
        <v>2042</v>
      </c>
      <c r="C109" s="27" t="s">
        <v>55</v>
      </c>
      <c r="D109" s="27" t="s">
        <v>56</v>
      </c>
      <c r="E109" s="59" t="s">
        <v>1594</v>
      </c>
      <c r="F109" s="60" t="s">
        <v>1595</v>
      </c>
      <c r="G109" s="61">
        <v>5338135</v>
      </c>
      <c r="H109" s="61">
        <v>5338135</v>
      </c>
      <c r="I109" s="61">
        <v>0</v>
      </c>
      <c r="J109" s="62">
        <v>0</v>
      </c>
      <c r="K109" s="63">
        <v>0</v>
      </c>
      <c r="L109" s="63">
        <v>0</v>
      </c>
      <c r="M109" s="63">
        <v>1121008.3500000001</v>
      </c>
      <c r="N109" s="63">
        <v>1405708.88333333</v>
      </c>
      <c r="O109" s="63">
        <v>1405708.88333333</v>
      </c>
      <c r="P109" s="63">
        <v>1405708.88333333</v>
      </c>
      <c r="Q109" s="63">
        <v>0</v>
      </c>
      <c r="R109" s="64">
        <v>0</v>
      </c>
      <c r="ALQ109" s="6"/>
    </row>
    <row r="110" spans="1:1005" ht="28.4" customHeight="1" x14ac:dyDescent="0.35">
      <c r="A110" s="26" t="s">
        <v>857</v>
      </c>
      <c r="B110" s="27" t="s">
        <v>2042</v>
      </c>
      <c r="C110" s="27" t="s">
        <v>55</v>
      </c>
      <c r="D110" s="27" t="s">
        <v>56</v>
      </c>
      <c r="E110" s="59" t="s">
        <v>858</v>
      </c>
      <c r="F110" s="60" t="s">
        <v>859</v>
      </c>
      <c r="G110" s="61">
        <v>1900000</v>
      </c>
      <c r="H110" s="61">
        <v>1898723.98</v>
      </c>
      <c r="I110" s="61">
        <v>1276.02</v>
      </c>
      <c r="J110" s="62">
        <v>0</v>
      </c>
      <c r="K110" s="63">
        <v>0</v>
      </c>
      <c r="L110" s="63">
        <v>129988.270905807</v>
      </c>
      <c r="M110" s="63">
        <v>856605.79550064099</v>
      </c>
      <c r="N110" s="63">
        <v>912129.91359355301</v>
      </c>
      <c r="O110" s="63">
        <v>0</v>
      </c>
      <c r="P110" s="63">
        <v>0</v>
      </c>
      <c r="Q110" s="63">
        <v>0</v>
      </c>
      <c r="R110" s="64">
        <v>0</v>
      </c>
      <c r="ALQ110" s="6"/>
    </row>
    <row r="111" spans="1:1005" ht="28.4" customHeight="1" x14ac:dyDescent="0.35">
      <c r="A111" s="26" t="s">
        <v>485</v>
      </c>
      <c r="B111" s="27" t="s">
        <v>2042</v>
      </c>
      <c r="C111" s="27" t="s">
        <v>55</v>
      </c>
      <c r="D111" s="27" t="s">
        <v>56</v>
      </c>
      <c r="E111" s="59" t="s">
        <v>486</v>
      </c>
      <c r="F111" s="60" t="s">
        <v>487</v>
      </c>
      <c r="G111" s="61">
        <v>288000</v>
      </c>
      <c r="H111" s="61">
        <v>288000</v>
      </c>
      <c r="I111" s="61">
        <v>0</v>
      </c>
      <c r="J111" s="62">
        <v>0</v>
      </c>
      <c r="K111" s="63">
        <v>0</v>
      </c>
      <c r="L111" s="63">
        <v>46944.587667455598</v>
      </c>
      <c r="M111" s="63">
        <v>241055.41233254399</v>
      </c>
      <c r="N111" s="63">
        <v>0</v>
      </c>
      <c r="O111" s="63">
        <v>0</v>
      </c>
      <c r="P111" s="63">
        <v>0</v>
      </c>
      <c r="Q111" s="63">
        <v>0</v>
      </c>
      <c r="R111" s="64">
        <v>0</v>
      </c>
      <c r="ALQ111" s="6"/>
    </row>
    <row r="112" spans="1:1005" ht="28.4" customHeight="1" x14ac:dyDescent="0.35">
      <c r="A112" s="26" t="s">
        <v>860</v>
      </c>
      <c r="B112" s="27" t="s">
        <v>2042</v>
      </c>
      <c r="C112" s="27" t="s">
        <v>55</v>
      </c>
      <c r="D112" s="27" t="s">
        <v>56</v>
      </c>
      <c r="E112" s="59" t="s">
        <v>861</v>
      </c>
      <c r="F112" s="60" t="s">
        <v>862</v>
      </c>
      <c r="G112" s="61">
        <v>2181498</v>
      </c>
      <c r="H112" s="61">
        <v>2181498</v>
      </c>
      <c r="I112" s="61">
        <v>0</v>
      </c>
      <c r="J112" s="62">
        <v>0</v>
      </c>
      <c r="K112" s="63">
        <v>0</v>
      </c>
      <c r="L112" s="63">
        <v>149347.22265659401</v>
      </c>
      <c r="M112" s="63">
        <v>984178.76919269597</v>
      </c>
      <c r="N112" s="63">
        <v>1047972.00815071</v>
      </c>
      <c r="O112" s="63">
        <v>0</v>
      </c>
      <c r="P112" s="63">
        <v>0</v>
      </c>
      <c r="Q112" s="63">
        <v>0</v>
      </c>
      <c r="R112" s="64">
        <v>0</v>
      </c>
      <c r="ALQ112" s="6"/>
    </row>
    <row r="113" spans="1:1005" ht="28.4" customHeight="1" x14ac:dyDescent="0.35">
      <c r="A113" s="26" t="s">
        <v>827</v>
      </c>
      <c r="B113" s="27" t="s">
        <v>2042</v>
      </c>
      <c r="C113" s="27" t="s">
        <v>55</v>
      </c>
      <c r="D113" s="27" t="s">
        <v>56</v>
      </c>
      <c r="E113" s="59" t="s">
        <v>828</v>
      </c>
      <c r="F113" s="60" t="s">
        <v>829</v>
      </c>
      <c r="G113" s="61">
        <v>4500000</v>
      </c>
      <c r="H113" s="61">
        <v>4500000</v>
      </c>
      <c r="I113" s="61">
        <v>0</v>
      </c>
      <c r="J113" s="62">
        <v>0</v>
      </c>
      <c r="K113" s="63">
        <v>0</v>
      </c>
      <c r="L113" s="63">
        <v>308073.85656767699</v>
      </c>
      <c r="M113" s="63">
        <v>2030166.6384141201</v>
      </c>
      <c r="N113" s="63">
        <v>2161759.5050181998</v>
      </c>
      <c r="O113" s="63">
        <v>0</v>
      </c>
      <c r="P113" s="63">
        <v>0</v>
      </c>
      <c r="Q113" s="63">
        <v>0</v>
      </c>
      <c r="R113" s="64">
        <v>0</v>
      </c>
      <c r="ALQ113" s="6"/>
    </row>
    <row r="114" spans="1:1005" ht="28.4" customHeight="1" x14ac:dyDescent="0.35">
      <c r="A114" s="26" t="s">
        <v>1581</v>
      </c>
      <c r="B114" s="27" t="s">
        <v>2042</v>
      </c>
      <c r="C114" s="27" t="s">
        <v>55</v>
      </c>
      <c r="D114" s="27" t="s">
        <v>56</v>
      </c>
      <c r="E114" s="59" t="s">
        <v>1582</v>
      </c>
      <c r="F114" s="60" t="s">
        <v>1583</v>
      </c>
      <c r="G114" s="61">
        <v>15000000</v>
      </c>
      <c r="H114" s="61">
        <v>15000000</v>
      </c>
      <c r="I114" s="61">
        <v>0</v>
      </c>
      <c r="J114" s="62">
        <v>0</v>
      </c>
      <c r="K114" s="63">
        <v>0</v>
      </c>
      <c r="L114" s="63">
        <v>1150000</v>
      </c>
      <c r="M114" s="63">
        <v>1975000</v>
      </c>
      <c r="N114" s="63">
        <v>2475000</v>
      </c>
      <c r="O114" s="63">
        <v>2475000</v>
      </c>
      <c r="P114" s="63">
        <v>2475000</v>
      </c>
      <c r="Q114" s="63">
        <v>2475000</v>
      </c>
      <c r="R114" s="64">
        <v>1975000</v>
      </c>
      <c r="ALQ114" s="6"/>
    </row>
    <row r="115" spans="1:1005" ht="28.4" customHeight="1" x14ac:dyDescent="0.35">
      <c r="A115" s="26" t="s">
        <v>523</v>
      </c>
      <c r="B115" s="27" t="s">
        <v>524</v>
      </c>
      <c r="C115" s="27" t="s">
        <v>55</v>
      </c>
      <c r="D115" s="27" t="s">
        <v>56</v>
      </c>
      <c r="E115" s="59" t="s">
        <v>525</v>
      </c>
      <c r="F115" s="60" t="s">
        <v>526</v>
      </c>
      <c r="G115" s="61">
        <v>600000</v>
      </c>
      <c r="H115" s="61">
        <v>600000</v>
      </c>
      <c r="I115" s="61">
        <v>0</v>
      </c>
      <c r="J115" s="62">
        <v>0</v>
      </c>
      <c r="K115" s="63">
        <v>0</v>
      </c>
      <c r="L115" s="63">
        <v>200000</v>
      </c>
      <c r="M115" s="63">
        <v>400000</v>
      </c>
      <c r="N115" s="63">
        <v>0</v>
      </c>
      <c r="O115" s="63">
        <v>0</v>
      </c>
      <c r="P115" s="63">
        <v>0</v>
      </c>
      <c r="Q115" s="63">
        <v>0</v>
      </c>
      <c r="R115" s="64">
        <v>0</v>
      </c>
      <c r="ALQ115" s="6"/>
    </row>
    <row r="116" spans="1:1005" ht="28.4" customHeight="1" x14ac:dyDescent="0.35">
      <c r="A116" s="26" t="s">
        <v>1584</v>
      </c>
      <c r="B116" s="27" t="s">
        <v>2042</v>
      </c>
      <c r="C116" s="27" t="s">
        <v>55</v>
      </c>
      <c r="D116" s="27" t="s">
        <v>56</v>
      </c>
      <c r="E116" s="59" t="s">
        <v>1585</v>
      </c>
      <c r="F116" s="60" t="s">
        <v>1586</v>
      </c>
      <c r="G116" s="61">
        <v>19000000</v>
      </c>
      <c r="H116" s="61">
        <v>19000000</v>
      </c>
      <c r="I116" s="61">
        <v>0</v>
      </c>
      <c r="J116" s="62">
        <v>0</v>
      </c>
      <c r="K116" s="63">
        <v>0</v>
      </c>
      <c r="L116" s="63">
        <v>1000000</v>
      </c>
      <c r="M116" s="63">
        <v>3000000</v>
      </c>
      <c r="N116" s="63">
        <v>3000000</v>
      </c>
      <c r="O116" s="63">
        <v>3000000</v>
      </c>
      <c r="P116" s="63">
        <v>3000000</v>
      </c>
      <c r="Q116" s="63">
        <v>3000000</v>
      </c>
      <c r="R116" s="64">
        <v>3000000</v>
      </c>
      <c r="ALQ116" s="6"/>
    </row>
    <row r="117" spans="1:1005" ht="28.4" customHeight="1" x14ac:dyDescent="0.35">
      <c r="A117" s="26" t="s">
        <v>1587</v>
      </c>
      <c r="B117" s="27" t="s">
        <v>2042</v>
      </c>
      <c r="C117" s="27" t="s">
        <v>55</v>
      </c>
      <c r="D117" s="27" t="s">
        <v>56</v>
      </c>
      <c r="E117" s="59" t="s">
        <v>1588</v>
      </c>
      <c r="F117" s="60" t="s">
        <v>1589</v>
      </c>
      <c r="G117" s="61">
        <v>15690000</v>
      </c>
      <c r="H117" s="61">
        <v>15690000</v>
      </c>
      <c r="I117" s="61">
        <v>0</v>
      </c>
      <c r="J117" s="62">
        <v>0</v>
      </c>
      <c r="K117" s="63">
        <v>0</v>
      </c>
      <c r="L117" s="63">
        <v>1094900</v>
      </c>
      <c r="M117" s="63">
        <v>2865850</v>
      </c>
      <c r="N117" s="63">
        <v>2665850</v>
      </c>
      <c r="O117" s="63">
        <v>2665850</v>
      </c>
      <c r="P117" s="63">
        <v>2265850</v>
      </c>
      <c r="Q117" s="63">
        <v>2065850</v>
      </c>
      <c r="R117" s="64">
        <v>2065850</v>
      </c>
      <c r="ALQ117" s="6"/>
    </row>
    <row r="118" spans="1:1005" ht="28.4" customHeight="1" x14ac:dyDescent="0.35">
      <c r="A118" s="26" t="s">
        <v>1578</v>
      </c>
      <c r="B118" s="27" t="s">
        <v>2042</v>
      </c>
      <c r="C118" s="27" t="s">
        <v>55</v>
      </c>
      <c r="D118" s="27" t="s">
        <v>56</v>
      </c>
      <c r="E118" s="59" t="s">
        <v>1579</v>
      </c>
      <c r="F118" s="60" t="s">
        <v>1580</v>
      </c>
      <c r="G118" s="61">
        <v>15500000</v>
      </c>
      <c r="H118" s="61">
        <v>15500000</v>
      </c>
      <c r="I118" s="61">
        <v>0</v>
      </c>
      <c r="J118" s="62">
        <v>0</v>
      </c>
      <c r="K118" s="63">
        <v>0</v>
      </c>
      <c r="L118" s="63">
        <v>811143.28373310994</v>
      </c>
      <c r="M118" s="63">
        <v>3931546.1989819799</v>
      </c>
      <c r="N118" s="63">
        <v>4384810.5172849102</v>
      </c>
      <c r="O118" s="63">
        <v>3311250</v>
      </c>
      <c r="P118" s="63">
        <v>3061250</v>
      </c>
      <c r="Q118" s="63">
        <v>0</v>
      </c>
      <c r="R118" s="64">
        <v>0</v>
      </c>
      <c r="ALQ118" s="6"/>
    </row>
    <row r="119" spans="1:1005" ht="28.4" customHeight="1" x14ac:dyDescent="0.35">
      <c r="A119" s="26" t="s">
        <v>863</v>
      </c>
      <c r="B119" s="27" t="s">
        <v>2042</v>
      </c>
      <c r="C119" s="27" t="s">
        <v>55</v>
      </c>
      <c r="D119" s="27" t="s">
        <v>56</v>
      </c>
      <c r="E119" s="59" t="s">
        <v>864</v>
      </c>
      <c r="F119" s="60" t="s">
        <v>865</v>
      </c>
      <c r="G119" s="61">
        <v>1200000</v>
      </c>
      <c r="H119" s="61">
        <v>1200000</v>
      </c>
      <c r="I119" s="61">
        <v>0</v>
      </c>
      <c r="J119" s="62">
        <v>0</v>
      </c>
      <c r="K119" s="63">
        <v>0</v>
      </c>
      <c r="L119" s="63">
        <v>82153.028418047295</v>
      </c>
      <c r="M119" s="63">
        <v>541377.77024376602</v>
      </c>
      <c r="N119" s="63">
        <v>576469.20133818698</v>
      </c>
      <c r="O119" s="63">
        <v>0</v>
      </c>
      <c r="P119" s="63">
        <v>0</v>
      </c>
      <c r="Q119" s="63">
        <v>0</v>
      </c>
      <c r="R119" s="64">
        <v>0</v>
      </c>
      <c r="ALQ119" s="6"/>
    </row>
    <row r="120" spans="1:1005" ht="28.4" customHeight="1" x14ac:dyDescent="0.35">
      <c r="A120" s="26" t="s">
        <v>1300</v>
      </c>
      <c r="B120" s="27" t="s">
        <v>46</v>
      </c>
      <c r="C120" s="27" t="s">
        <v>55</v>
      </c>
      <c r="D120" s="27" t="s">
        <v>56</v>
      </c>
      <c r="E120" s="59" t="s">
        <v>1301</v>
      </c>
      <c r="F120" s="60" t="s">
        <v>1302</v>
      </c>
      <c r="G120" s="61">
        <v>1500000</v>
      </c>
      <c r="H120" s="61">
        <v>1500000</v>
      </c>
      <c r="I120" s="61">
        <v>0</v>
      </c>
      <c r="J120" s="62">
        <v>0</v>
      </c>
      <c r="K120" s="63">
        <v>0</v>
      </c>
      <c r="L120" s="63">
        <v>102691.285522559</v>
      </c>
      <c r="M120" s="63">
        <v>479222.21280470799</v>
      </c>
      <c r="N120" s="63">
        <v>523086.50167273299</v>
      </c>
      <c r="O120" s="63">
        <v>395000</v>
      </c>
      <c r="P120" s="63">
        <v>0</v>
      </c>
      <c r="Q120" s="63">
        <v>0</v>
      </c>
      <c r="R120" s="64">
        <v>0</v>
      </c>
      <c r="ALQ120" s="6"/>
    </row>
    <row r="121" spans="1:1005" ht="28.4" customHeight="1" x14ac:dyDescent="0.35">
      <c r="A121" s="26" t="s">
        <v>866</v>
      </c>
      <c r="B121" s="27" t="s">
        <v>2042</v>
      </c>
      <c r="C121" s="27" t="s">
        <v>55</v>
      </c>
      <c r="D121" s="27" t="s">
        <v>56</v>
      </c>
      <c r="E121" s="59" t="s">
        <v>867</v>
      </c>
      <c r="F121" s="60" t="s">
        <v>868</v>
      </c>
      <c r="G121" s="61">
        <v>2019216</v>
      </c>
      <c r="H121" s="61">
        <v>2019216</v>
      </c>
      <c r="I121" s="61">
        <v>0</v>
      </c>
      <c r="J121" s="62">
        <v>0</v>
      </c>
      <c r="K121" s="63">
        <v>0</v>
      </c>
      <c r="L121" s="63">
        <v>138237.25785848001</v>
      </c>
      <c r="M121" s="63">
        <v>910965.54643377999</v>
      </c>
      <c r="N121" s="63">
        <v>970013.19570774003</v>
      </c>
      <c r="O121" s="63">
        <v>0</v>
      </c>
      <c r="P121" s="63">
        <v>0</v>
      </c>
      <c r="Q121" s="63">
        <v>0</v>
      </c>
      <c r="R121" s="64">
        <v>0</v>
      </c>
      <c r="ALQ121" s="6"/>
    </row>
    <row r="122" spans="1:1005" ht="28.4" customHeight="1" x14ac:dyDescent="0.35">
      <c r="A122" s="26" t="s">
        <v>417</v>
      </c>
      <c r="B122" s="27" t="s">
        <v>46</v>
      </c>
      <c r="C122" s="27" t="s">
        <v>55</v>
      </c>
      <c r="D122" s="27" t="s">
        <v>56</v>
      </c>
      <c r="E122" s="59" t="s">
        <v>418</v>
      </c>
      <c r="F122" s="60" t="s">
        <v>419</v>
      </c>
      <c r="G122" s="61">
        <v>1150000</v>
      </c>
      <c r="H122" s="61">
        <v>1050326.93</v>
      </c>
      <c r="I122" s="61">
        <v>99673.07</v>
      </c>
      <c r="J122" s="62">
        <v>0</v>
      </c>
      <c r="K122" s="63">
        <v>0</v>
      </c>
      <c r="L122" s="63">
        <v>171205.432794703</v>
      </c>
      <c r="M122" s="63">
        <v>879121.497205297</v>
      </c>
      <c r="N122" s="63">
        <v>5.8207660913467401E-11</v>
      </c>
      <c r="O122" s="63">
        <v>0</v>
      </c>
      <c r="P122" s="63">
        <v>0</v>
      </c>
      <c r="Q122" s="63">
        <v>0</v>
      </c>
      <c r="R122" s="64">
        <v>0</v>
      </c>
      <c r="ALQ122" s="6"/>
    </row>
    <row r="123" spans="1:1005" ht="28.4" customHeight="1" x14ac:dyDescent="0.35">
      <c r="A123" s="26" t="s">
        <v>1032</v>
      </c>
      <c r="B123" s="27" t="s">
        <v>148</v>
      </c>
      <c r="C123" s="27" t="s">
        <v>55</v>
      </c>
      <c r="D123" s="27" t="s">
        <v>117</v>
      </c>
      <c r="E123" s="59" t="s">
        <v>1033</v>
      </c>
      <c r="F123" s="60" t="s">
        <v>1034</v>
      </c>
      <c r="G123" s="61">
        <v>13500000</v>
      </c>
      <c r="H123" s="61">
        <v>9062700</v>
      </c>
      <c r="I123" s="61">
        <v>4437300</v>
      </c>
      <c r="J123" s="62">
        <v>0</v>
      </c>
      <c r="K123" s="63">
        <v>0</v>
      </c>
      <c r="L123" s="63">
        <v>738619.29627404502</v>
      </c>
      <c r="M123" s="63">
        <v>2871453.29205176</v>
      </c>
      <c r="N123" s="63">
        <v>3186952.4116741898</v>
      </c>
      <c r="O123" s="63">
        <v>2265675</v>
      </c>
      <c r="P123" s="63">
        <v>0</v>
      </c>
      <c r="Q123" s="63">
        <v>0</v>
      </c>
      <c r="R123" s="64">
        <v>0</v>
      </c>
      <c r="ALQ123" s="6"/>
    </row>
    <row r="124" spans="1:1005" ht="28.4" customHeight="1" x14ac:dyDescent="0.35">
      <c r="A124" s="26" t="s">
        <v>626</v>
      </c>
      <c r="B124" s="27" t="s">
        <v>148</v>
      </c>
      <c r="C124" s="27" t="s">
        <v>55</v>
      </c>
      <c r="D124" s="27" t="s">
        <v>117</v>
      </c>
      <c r="E124" s="59" t="s">
        <v>627</v>
      </c>
      <c r="F124" s="60" t="s">
        <v>628</v>
      </c>
      <c r="G124" s="61">
        <v>45000000</v>
      </c>
      <c r="H124" s="61">
        <v>35426840</v>
      </c>
      <c r="I124" s="61">
        <v>9573160</v>
      </c>
      <c r="J124" s="62">
        <v>0</v>
      </c>
      <c r="K124" s="63">
        <v>3703395.4</v>
      </c>
      <c r="L124" s="63">
        <v>2887323.6</v>
      </c>
      <c r="M124" s="63">
        <v>12224747.189999999</v>
      </c>
      <c r="N124" s="63">
        <v>11458059.210000001</v>
      </c>
      <c r="O124" s="63">
        <v>5153314.5999999996</v>
      </c>
      <c r="P124" s="63">
        <v>0</v>
      </c>
      <c r="Q124" s="63">
        <v>0</v>
      </c>
      <c r="R124" s="64">
        <v>0</v>
      </c>
      <c r="ALQ124" s="6"/>
    </row>
    <row r="125" spans="1:1005" ht="28.4" customHeight="1" x14ac:dyDescent="0.35">
      <c r="A125" s="26" t="s">
        <v>610</v>
      </c>
      <c r="B125" s="27" t="s">
        <v>148</v>
      </c>
      <c r="C125" s="27" t="s">
        <v>55</v>
      </c>
      <c r="D125" s="27" t="s">
        <v>117</v>
      </c>
      <c r="E125" s="59" t="s">
        <v>611</v>
      </c>
      <c r="F125" s="60" t="s">
        <v>612</v>
      </c>
      <c r="G125" s="61">
        <v>4500000</v>
      </c>
      <c r="H125" s="61">
        <v>2239400</v>
      </c>
      <c r="I125" s="61">
        <v>2260600</v>
      </c>
      <c r="J125" s="62">
        <v>0</v>
      </c>
      <c r="K125" s="63">
        <v>0</v>
      </c>
      <c r="L125" s="63">
        <v>243351.17968171299</v>
      </c>
      <c r="M125" s="63">
        <v>946051.030005145</v>
      </c>
      <c r="N125" s="63">
        <v>1049997.79031314</v>
      </c>
      <c r="O125" s="63">
        <v>0</v>
      </c>
      <c r="P125" s="63">
        <v>0</v>
      </c>
      <c r="Q125" s="63">
        <v>0</v>
      </c>
      <c r="R125" s="64">
        <v>0</v>
      </c>
      <c r="ALQ125" s="6"/>
    </row>
    <row r="126" spans="1:1005" ht="28.4" customHeight="1" x14ac:dyDescent="0.35">
      <c r="A126" s="66" t="s">
        <v>1158</v>
      </c>
      <c r="B126" s="67" t="s">
        <v>1159</v>
      </c>
      <c r="C126" s="67" t="s">
        <v>55</v>
      </c>
      <c r="D126" s="67" t="s">
        <v>56</v>
      </c>
      <c r="E126" s="59" t="s">
        <v>1160</v>
      </c>
      <c r="F126" s="60" t="s">
        <v>1161</v>
      </c>
      <c r="G126" s="61">
        <v>1916494.47</v>
      </c>
      <c r="H126" s="61">
        <v>1916494.47</v>
      </c>
      <c r="I126" s="61">
        <v>0</v>
      </c>
      <c r="J126" s="62">
        <v>0</v>
      </c>
      <c r="K126" s="63">
        <v>0</v>
      </c>
      <c r="L126" s="63">
        <v>200000</v>
      </c>
      <c r="M126" s="63">
        <v>443686.05207096401</v>
      </c>
      <c r="N126" s="63">
        <v>1272808.41792904</v>
      </c>
      <c r="O126" s="63">
        <v>0</v>
      </c>
      <c r="P126" s="63">
        <v>0</v>
      </c>
      <c r="Q126" s="63">
        <v>0</v>
      </c>
      <c r="R126" s="64">
        <v>0</v>
      </c>
      <c r="ALQ126" s="6"/>
    </row>
    <row r="127" spans="1:1005" ht="28.4" customHeight="1" x14ac:dyDescent="0.35">
      <c r="A127" s="66" t="s">
        <v>613</v>
      </c>
      <c r="B127" s="67" t="s">
        <v>148</v>
      </c>
      <c r="C127" s="67" t="s">
        <v>55</v>
      </c>
      <c r="D127" s="67" t="s">
        <v>117</v>
      </c>
      <c r="E127" s="59" t="s">
        <v>614</v>
      </c>
      <c r="F127" s="60" t="s">
        <v>615</v>
      </c>
      <c r="G127" s="61">
        <v>18166470.830000002</v>
      </c>
      <c r="H127" s="61">
        <v>903124.3</v>
      </c>
      <c r="I127" s="61">
        <v>17263346.530000001</v>
      </c>
      <c r="J127" s="62">
        <v>0</v>
      </c>
      <c r="K127" s="63">
        <v>225781.07500000001</v>
      </c>
      <c r="L127" s="63">
        <v>73605.551867985196</v>
      </c>
      <c r="M127" s="63">
        <v>286148.636098177</v>
      </c>
      <c r="N127" s="63">
        <v>317589.03703383799</v>
      </c>
      <c r="O127" s="63">
        <v>0</v>
      </c>
      <c r="P127" s="63">
        <v>0</v>
      </c>
      <c r="Q127" s="63">
        <v>0</v>
      </c>
      <c r="R127" s="64">
        <v>0</v>
      </c>
      <c r="ALQ127" s="6"/>
    </row>
    <row r="128" spans="1:1005" ht="28.4" customHeight="1" x14ac:dyDescent="0.35">
      <c r="A128" s="66" t="s">
        <v>423</v>
      </c>
      <c r="B128" s="67" t="s">
        <v>46</v>
      </c>
      <c r="C128" s="67" t="s">
        <v>55</v>
      </c>
      <c r="D128" s="67" t="s">
        <v>56</v>
      </c>
      <c r="E128" s="59" t="s">
        <v>424</v>
      </c>
      <c r="F128" s="60" t="s">
        <v>425</v>
      </c>
      <c r="G128" s="61">
        <v>1329649.6099999999</v>
      </c>
      <c r="H128" s="61">
        <v>1192318.4099999999</v>
      </c>
      <c r="I128" s="61">
        <v>137331.20000000001</v>
      </c>
      <c r="J128" s="62">
        <v>0</v>
      </c>
      <c r="K128" s="63">
        <v>0</v>
      </c>
      <c r="L128" s="63">
        <v>194350.333770022</v>
      </c>
      <c r="M128" s="63">
        <v>997968.076229978</v>
      </c>
      <c r="N128" s="63">
        <v>0</v>
      </c>
      <c r="O128" s="63">
        <v>0</v>
      </c>
      <c r="P128" s="63">
        <v>0</v>
      </c>
      <c r="Q128" s="63">
        <v>0</v>
      </c>
      <c r="R128" s="64">
        <v>0</v>
      </c>
      <c r="ALQ128" s="6"/>
    </row>
    <row r="129" spans="1:1005" ht="28.4" customHeight="1" x14ac:dyDescent="0.35">
      <c r="A129" s="66" t="s">
        <v>1173</v>
      </c>
      <c r="B129" s="67" t="s">
        <v>1174</v>
      </c>
      <c r="C129" s="67" t="s">
        <v>55</v>
      </c>
      <c r="D129" s="67" t="s">
        <v>56</v>
      </c>
      <c r="E129" s="59" t="s">
        <v>1175</v>
      </c>
      <c r="F129" s="60" t="s">
        <v>1176</v>
      </c>
      <c r="G129" s="61">
        <v>1750000</v>
      </c>
      <c r="H129" s="61">
        <v>1750000</v>
      </c>
      <c r="I129" s="61">
        <v>0</v>
      </c>
      <c r="J129" s="62">
        <v>0</v>
      </c>
      <c r="K129" s="63">
        <v>0</v>
      </c>
      <c r="L129" s="63">
        <v>200000</v>
      </c>
      <c r="M129" s="63">
        <v>443686.05207096401</v>
      </c>
      <c r="N129" s="63">
        <v>1106313.9479290401</v>
      </c>
      <c r="O129" s="63">
        <v>0</v>
      </c>
      <c r="P129" s="63">
        <v>0</v>
      </c>
      <c r="Q129" s="63">
        <v>0</v>
      </c>
      <c r="R129" s="64">
        <v>0</v>
      </c>
      <c r="ALQ129" s="6"/>
    </row>
    <row r="130" spans="1:1005" ht="28.4" customHeight="1" x14ac:dyDescent="0.35">
      <c r="A130" s="66" t="s">
        <v>632</v>
      </c>
      <c r="B130" s="67" t="s">
        <v>148</v>
      </c>
      <c r="C130" s="67" t="s">
        <v>55</v>
      </c>
      <c r="D130" s="67" t="s">
        <v>117</v>
      </c>
      <c r="E130" s="59" t="s">
        <v>633</v>
      </c>
      <c r="F130" s="60" t="s">
        <v>634</v>
      </c>
      <c r="G130" s="61">
        <v>7917690</v>
      </c>
      <c r="H130" s="61">
        <v>2917690</v>
      </c>
      <c r="I130" s="61">
        <v>5000000</v>
      </c>
      <c r="J130" s="62">
        <v>0</v>
      </c>
      <c r="K130" s="63">
        <v>729422.5</v>
      </c>
      <c r="L130" s="63">
        <v>237794.71179072699</v>
      </c>
      <c r="M130" s="63">
        <v>924449.72863346594</v>
      </c>
      <c r="N130" s="63">
        <v>1026023.05957581</v>
      </c>
      <c r="O130" s="63">
        <v>0</v>
      </c>
      <c r="P130" s="63">
        <v>0</v>
      </c>
      <c r="Q130" s="63">
        <v>0</v>
      </c>
      <c r="R130" s="64">
        <v>0</v>
      </c>
      <c r="ALQ130" s="6"/>
    </row>
    <row r="131" spans="1:1005" ht="28.4" customHeight="1" x14ac:dyDescent="0.35">
      <c r="A131" s="66" t="s">
        <v>1313</v>
      </c>
      <c r="B131" s="67" t="s">
        <v>528</v>
      </c>
      <c r="C131" s="67" t="s">
        <v>55</v>
      </c>
      <c r="D131" s="67" t="s">
        <v>56</v>
      </c>
      <c r="E131" s="59" t="s">
        <v>1314</v>
      </c>
      <c r="F131" s="60" t="s">
        <v>1315</v>
      </c>
      <c r="G131" s="61">
        <v>5470000</v>
      </c>
      <c r="H131" s="61">
        <v>5470000</v>
      </c>
      <c r="I131" s="61">
        <v>0</v>
      </c>
      <c r="J131" s="62">
        <v>0</v>
      </c>
      <c r="K131" s="63">
        <v>0</v>
      </c>
      <c r="L131" s="63">
        <v>200000</v>
      </c>
      <c r="M131" s="63">
        <v>2077372.1041419299</v>
      </c>
      <c r="N131" s="63">
        <v>3192627.8958580699</v>
      </c>
      <c r="O131" s="63">
        <v>0</v>
      </c>
      <c r="P131" s="63">
        <v>0</v>
      </c>
      <c r="Q131" s="63">
        <v>0</v>
      </c>
      <c r="R131" s="64">
        <v>0</v>
      </c>
      <c r="ALQ131" s="6"/>
    </row>
    <row r="132" spans="1:1005" ht="28.4" customHeight="1" x14ac:dyDescent="0.35">
      <c r="A132" s="66" t="s">
        <v>527</v>
      </c>
      <c r="B132" s="67" t="s">
        <v>528</v>
      </c>
      <c r="C132" s="67" t="s">
        <v>55</v>
      </c>
      <c r="D132" s="67" t="s">
        <v>56</v>
      </c>
      <c r="E132" s="59" t="s">
        <v>529</v>
      </c>
      <c r="F132" s="60" t="s">
        <v>530</v>
      </c>
      <c r="G132" s="61">
        <v>400000</v>
      </c>
      <c r="H132" s="61">
        <v>400000</v>
      </c>
      <c r="I132" s="61">
        <v>0</v>
      </c>
      <c r="J132" s="62">
        <v>0</v>
      </c>
      <c r="K132" s="63">
        <v>0</v>
      </c>
      <c r="L132" s="63">
        <v>200000</v>
      </c>
      <c r="M132" s="63">
        <v>200000</v>
      </c>
      <c r="N132" s="63">
        <v>0</v>
      </c>
      <c r="O132" s="63">
        <v>0</v>
      </c>
      <c r="P132" s="63">
        <v>0</v>
      </c>
      <c r="Q132" s="63">
        <v>0</v>
      </c>
      <c r="R132" s="64">
        <v>0</v>
      </c>
      <c r="ALQ132" s="6"/>
    </row>
    <row r="133" spans="1:1005" ht="28.4" customHeight="1" x14ac:dyDescent="0.35">
      <c r="A133" s="66" t="s">
        <v>147</v>
      </c>
      <c r="B133" s="67" t="s">
        <v>148</v>
      </c>
      <c r="C133" s="67" t="s">
        <v>55</v>
      </c>
      <c r="D133" s="67" t="s">
        <v>117</v>
      </c>
      <c r="E133" s="59" t="s">
        <v>149</v>
      </c>
      <c r="F133" s="60" t="s">
        <v>150</v>
      </c>
      <c r="G133" s="61">
        <v>15000000</v>
      </c>
      <c r="H133" s="61">
        <v>3450129.93</v>
      </c>
      <c r="I133" s="61">
        <v>11549870.07</v>
      </c>
      <c r="J133" s="62">
        <v>0</v>
      </c>
      <c r="K133" s="63">
        <v>862532.48250000004</v>
      </c>
      <c r="L133" s="63">
        <v>281189.109310759</v>
      </c>
      <c r="M133" s="63">
        <v>862532.48250000004</v>
      </c>
      <c r="N133" s="63">
        <v>1443875.8556892399</v>
      </c>
      <c r="O133" s="63">
        <v>0</v>
      </c>
      <c r="P133" s="63">
        <v>0</v>
      </c>
      <c r="Q133" s="63">
        <v>0</v>
      </c>
      <c r="R133" s="64">
        <v>0</v>
      </c>
      <c r="ALQ133" s="6"/>
    </row>
    <row r="134" spans="1:1005" ht="28.4" customHeight="1" x14ac:dyDescent="0.35">
      <c r="A134" s="66" t="s">
        <v>1396</v>
      </c>
      <c r="B134" s="67" t="s">
        <v>148</v>
      </c>
      <c r="C134" s="67" t="s">
        <v>55</v>
      </c>
      <c r="D134" s="67" t="s">
        <v>117</v>
      </c>
      <c r="E134" s="59" t="s">
        <v>1397</v>
      </c>
      <c r="F134" s="60" t="s">
        <v>1398</v>
      </c>
      <c r="G134" s="61">
        <v>318053713.79000002</v>
      </c>
      <c r="H134" s="61">
        <v>1467000</v>
      </c>
      <c r="I134" s="61">
        <v>316586713.79000002</v>
      </c>
      <c r="J134" s="62">
        <v>0</v>
      </c>
      <c r="K134" s="63">
        <v>0</v>
      </c>
      <c r="L134" s="63">
        <v>95649.597372440796</v>
      </c>
      <c r="M134" s="63">
        <v>371846.97535524197</v>
      </c>
      <c r="N134" s="63">
        <v>412703.427272317</v>
      </c>
      <c r="O134" s="63">
        <v>293400</v>
      </c>
      <c r="P134" s="63">
        <v>293400</v>
      </c>
      <c r="Q134" s="63">
        <v>0</v>
      </c>
      <c r="R134" s="64">
        <v>0</v>
      </c>
      <c r="ALQ134" s="6"/>
    </row>
    <row r="135" spans="1:1005" ht="28.4" customHeight="1" x14ac:dyDescent="0.35">
      <c r="A135" s="66" t="s">
        <v>629</v>
      </c>
      <c r="B135" s="67" t="s">
        <v>148</v>
      </c>
      <c r="C135" s="67" t="s">
        <v>55</v>
      </c>
      <c r="D135" s="67" t="s">
        <v>117</v>
      </c>
      <c r="E135" s="59" t="s">
        <v>630</v>
      </c>
      <c r="F135" s="60" t="s">
        <v>631</v>
      </c>
      <c r="G135" s="61">
        <v>52250000</v>
      </c>
      <c r="H135" s="61">
        <v>33950000</v>
      </c>
      <c r="I135" s="61">
        <v>18300000</v>
      </c>
      <c r="J135" s="62">
        <v>0</v>
      </c>
      <c r="K135" s="63">
        <v>1697500</v>
      </c>
      <c r="L135" s="63">
        <v>3873743.4927676502</v>
      </c>
      <c r="M135" s="63">
        <v>15059549.0274665</v>
      </c>
      <c r="N135" s="63">
        <v>13319207.479765899</v>
      </c>
      <c r="O135" s="63">
        <v>0</v>
      </c>
      <c r="P135" s="63">
        <v>0</v>
      </c>
      <c r="Q135" s="63">
        <v>0</v>
      </c>
      <c r="R135" s="64">
        <v>0</v>
      </c>
      <c r="ALQ135" s="6"/>
    </row>
    <row r="136" spans="1:1005" ht="28.4" customHeight="1" x14ac:dyDescent="0.35">
      <c r="A136" s="66" t="s">
        <v>1677</v>
      </c>
      <c r="B136" s="67" t="s">
        <v>541</v>
      </c>
      <c r="C136" s="67" t="s">
        <v>55</v>
      </c>
      <c r="D136" s="67" t="s">
        <v>542</v>
      </c>
      <c r="E136" s="59" t="s">
        <v>1678</v>
      </c>
      <c r="F136" s="60" t="s">
        <v>1679</v>
      </c>
      <c r="G136" s="61">
        <v>400000000</v>
      </c>
      <c r="H136" s="61">
        <v>400000000</v>
      </c>
      <c r="I136" s="61">
        <v>0</v>
      </c>
      <c r="J136" s="62">
        <v>0</v>
      </c>
      <c r="K136" s="63">
        <v>1000000</v>
      </c>
      <c r="L136" s="63">
        <v>9780122.4307199195</v>
      </c>
      <c r="M136" s="63">
        <v>78021163.124257907</v>
      </c>
      <c r="N136" s="63">
        <v>92198714.445022196</v>
      </c>
      <c r="O136" s="63">
        <v>199000000</v>
      </c>
      <c r="P136" s="63">
        <v>20000000</v>
      </c>
      <c r="Q136" s="63">
        <v>0</v>
      </c>
      <c r="R136" s="64">
        <v>0</v>
      </c>
      <c r="ALQ136" s="6"/>
    </row>
    <row r="137" spans="1:1005" ht="28.4" customHeight="1" x14ac:dyDescent="0.35">
      <c r="A137" s="66" t="s">
        <v>1674</v>
      </c>
      <c r="B137" s="67" t="s">
        <v>541</v>
      </c>
      <c r="C137" s="67" t="s">
        <v>55</v>
      </c>
      <c r="D137" s="67" t="s">
        <v>542</v>
      </c>
      <c r="E137" s="59" t="s">
        <v>1675</v>
      </c>
      <c r="F137" s="60" t="s">
        <v>1676</v>
      </c>
      <c r="G137" s="61">
        <v>400000000</v>
      </c>
      <c r="H137" s="61">
        <v>400000000</v>
      </c>
      <c r="I137" s="61">
        <v>0</v>
      </c>
      <c r="J137" s="62">
        <v>0</v>
      </c>
      <c r="K137" s="63">
        <v>1000000</v>
      </c>
      <c r="L137" s="63">
        <v>9780122.4307199195</v>
      </c>
      <c r="M137" s="63">
        <v>78021163.124257907</v>
      </c>
      <c r="N137" s="63">
        <v>92198714.445022196</v>
      </c>
      <c r="O137" s="63">
        <v>199000000</v>
      </c>
      <c r="P137" s="63">
        <v>20000000</v>
      </c>
      <c r="Q137" s="63">
        <v>0</v>
      </c>
      <c r="R137" s="64">
        <v>0</v>
      </c>
      <c r="ALQ137" s="6"/>
    </row>
    <row r="138" spans="1:1005" ht="28.4" customHeight="1" x14ac:dyDescent="0.35">
      <c r="A138" s="66" t="s">
        <v>1384</v>
      </c>
      <c r="B138" s="67" t="s">
        <v>148</v>
      </c>
      <c r="C138" s="67" t="s">
        <v>55</v>
      </c>
      <c r="D138" s="67" t="s">
        <v>117</v>
      </c>
      <c r="E138" s="59" t="s">
        <v>1385</v>
      </c>
      <c r="F138" s="60" t="s">
        <v>1386</v>
      </c>
      <c r="G138" s="61">
        <v>60975122</v>
      </c>
      <c r="H138" s="61">
        <v>47975122</v>
      </c>
      <c r="I138" s="61">
        <v>13000000</v>
      </c>
      <c r="J138" s="62">
        <v>0</v>
      </c>
      <c r="K138" s="63">
        <v>0</v>
      </c>
      <c r="L138" s="63">
        <v>0</v>
      </c>
      <c r="M138" s="63">
        <v>11993780.5</v>
      </c>
      <c r="N138" s="63">
        <v>11993780.5</v>
      </c>
      <c r="O138" s="63">
        <v>11993780.5</v>
      </c>
      <c r="P138" s="63">
        <v>11993780.5</v>
      </c>
      <c r="Q138" s="63">
        <v>0</v>
      </c>
      <c r="R138" s="64">
        <v>0</v>
      </c>
      <c r="ALQ138" s="6"/>
    </row>
    <row r="139" spans="1:1005" ht="28.4" customHeight="1" x14ac:dyDescent="0.35">
      <c r="A139" s="66" t="s">
        <v>1154</v>
      </c>
      <c r="B139" s="67" t="s">
        <v>1155</v>
      </c>
      <c r="C139" s="67" t="s">
        <v>55</v>
      </c>
      <c r="D139" s="67" t="s">
        <v>56</v>
      </c>
      <c r="E139" s="59" t="s">
        <v>1156</v>
      </c>
      <c r="F139" s="60" t="s">
        <v>1157</v>
      </c>
      <c r="G139" s="61">
        <v>3500000</v>
      </c>
      <c r="H139" s="61">
        <v>3500000</v>
      </c>
      <c r="I139" s="61">
        <v>0</v>
      </c>
      <c r="J139" s="62">
        <v>0</v>
      </c>
      <c r="K139" s="63">
        <v>0</v>
      </c>
      <c r="L139" s="63">
        <v>200000</v>
      </c>
      <c r="M139" s="63">
        <v>1077372.1041419299</v>
      </c>
      <c r="N139" s="63">
        <v>2222627.8958580699</v>
      </c>
      <c r="O139" s="63">
        <v>0</v>
      </c>
      <c r="P139" s="63">
        <v>0</v>
      </c>
      <c r="Q139" s="63">
        <v>0</v>
      </c>
      <c r="R139" s="64">
        <v>0</v>
      </c>
      <c r="ALQ139" s="6"/>
    </row>
    <row r="140" spans="1:1005" ht="28.4" customHeight="1" x14ac:dyDescent="0.35">
      <c r="A140" s="66"/>
      <c r="B140" s="67" t="s">
        <v>2062</v>
      </c>
      <c r="C140" s="67" t="s">
        <v>55</v>
      </c>
      <c r="D140" s="67" t="s">
        <v>56</v>
      </c>
      <c r="E140" s="59" t="s">
        <v>2043</v>
      </c>
      <c r="F140" s="60" t="s">
        <v>2044</v>
      </c>
      <c r="G140" s="61">
        <v>100000000</v>
      </c>
      <c r="H140" s="61">
        <v>90000000</v>
      </c>
      <c r="I140" s="61">
        <v>10000000</v>
      </c>
      <c r="J140" s="62">
        <v>0</v>
      </c>
      <c r="K140" s="63">
        <v>3250000</v>
      </c>
      <c r="L140" s="63">
        <v>3423042.8507519718</v>
      </c>
      <c r="M140" s="63">
        <v>24807407.093490258</v>
      </c>
      <c r="N140" s="63">
        <v>26269550.055757768</v>
      </c>
      <c r="O140" s="63">
        <v>32250000</v>
      </c>
      <c r="P140" s="63">
        <v>0</v>
      </c>
      <c r="Q140" s="63">
        <v>0</v>
      </c>
      <c r="R140" s="64">
        <v>0</v>
      </c>
      <c r="ALQ140" s="6"/>
    </row>
    <row r="141" spans="1:1005" ht="28.4" customHeight="1" x14ac:dyDescent="0.35">
      <c r="A141" s="66" t="s">
        <v>993</v>
      </c>
      <c r="B141" s="67" t="s">
        <v>994</v>
      </c>
      <c r="C141" s="67" t="s">
        <v>55</v>
      </c>
      <c r="D141" s="67" t="s">
        <v>56</v>
      </c>
      <c r="E141" s="59" t="s">
        <v>995</v>
      </c>
      <c r="F141" s="60" t="s">
        <v>996</v>
      </c>
      <c r="G141" s="61">
        <v>2200000</v>
      </c>
      <c r="H141" s="61">
        <v>2200000</v>
      </c>
      <c r="I141" s="61">
        <v>0</v>
      </c>
      <c r="J141" s="62">
        <v>0</v>
      </c>
      <c r="K141" s="63">
        <v>0</v>
      </c>
      <c r="L141" s="63">
        <v>200000</v>
      </c>
      <c r="M141" s="63">
        <v>543686.05207096401</v>
      </c>
      <c r="N141" s="63">
        <v>1456313.9479290401</v>
      </c>
      <c r="O141" s="63">
        <v>0</v>
      </c>
      <c r="P141" s="63">
        <v>0</v>
      </c>
      <c r="Q141" s="63">
        <v>0</v>
      </c>
      <c r="R141" s="64">
        <v>0</v>
      </c>
      <c r="ALQ141" s="6"/>
    </row>
    <row r="142" spans="1:1005" ht="28.4" customHeight="1" x14ac:dyDescent="0.35">
      <c r="A142" s="66" t="s">
        <v>1169</v>
      </c>
      <c r="B142" s="67" t="s">
        <v>1170</v>
      </c>
      <c r="C142" s="67" t="s">
        <v>55</v>
      </c>
      <c r="D142" s="67" t="s">
        <v>56</v>
      </c>
      <c r="E142" s="59" t="s">
        <v>1171</v>
      </c>
      <c r="F142" s="60" t="s">
        <v>1172</v>
      </c>
      <c r="G142" s="61">
        <v>5000000</v>
      </c>
      <c r="H142" s="61">
        <v>5000000</v>
      </c>
      <c r="I142" s="61">
        <v>0</v>
      </c>
      <c r="J142" s="62">
        <v>0</v>
      </c>
      <c r="K142" s="63">
        <v>0</v>
      </c>
      <c r="L142" s="63">
        <v>200000</v>
      </c>
      <c r="M142" s="63">
        <v>1877372.1041419299</v>
      </c>
      <c r="N142" s="63">
        <v>2922627.8958580699</v>
      </c>
      <c r="O142" s="63">
        <v>0</v>
      </c>
      <c r="P142" s="63">
        <v>0</v>
      </c>
      <c r="Q142" s="63">
        <v>0</v>
      </c>
      <c r="R142" s="64">
        <v>0</v>
      </c>
      <c r="ALQ142" s="6"/>
    </row>
    <row r="143" spans="1:1005" ht="28.4" customHeight="1" x14ac:dyDescent="0.35">
      <c r="A143" s="66" t="s">
        <v>920</v>
      </c>
      <c r="B143" s="67" t="s">
        <v>2046</v>
      </c>
      <c r="C143" s="67" t="s">
        <v>55</v>
      </c>
      <c r="D143" s="67" t="s">
        <v>56</v>
      </c>
      <c r="E143" s="59" t="s">
        <v>922</v>
      </c>
      <c r="F143" s="60" t="s">
        <v>923</v>
      </c>
      <c r="G143" s="61">
        <v>1356000</v>
      </c>
      <c r="H143" s="61">
        <v>1356000</v>
      </c>
      <c r="I143" s="61">
        <v>0</v>
      </c>
      <c r="J143" s="62">
        <v>0</v>
      </c>
      <c r="K143" s="63">
        <v>0</v>
      </c>
      <c r="L143" s="63">
        <v>200000</v>
      </c>
      <c r="M143" s="63">
        <v>752997.95948800095</v>
      </c>
      <c r="N143" s="63">
        <v>403002.04051199899</v>
      </c>
      <c r="O143" s="63">
        <v>0</v>
      </c>
      <c r="P143" s="63">
        <v>0</v>
      </c>
      <c r="Q143" s="63">
        <v>0</v>
      </c>
      <c r="R143" s="64">
        <v>0</v>
      </c>
      <c r="ALQ143" s="6"/>
    </row>
    <row r="144" spans="1:1005" ht="28.4" customHeight="1" x14ac:dyDescent="0.35">
      <c r="A144" s="66" t="s">
        <v>1387</v>
      </c>
      <c r="B144" s="67" t="s">
        <v>148</v>
      </c>
      <c r="C144" s="67" t="s">
        <v>55</v>
      </c>
      <c r="D144" s="67" t="s">
        <v>117</v>
      </c>
      <c r="E144" s="59" t="s">
        <v>1388</v>
      </c>
      <c r="F144" s="60" t="s">
        <v>1389</v>
      </c>
      <c r="G144" s="61">
        <v>16850000</v>
      </c>
      <c r="H144" s="61">
        <v>15850000</v>
      </c>
      <c r="I144" s="61">
        <v>1000000</v>
      </c>
      <c r="J144" s="62">
        <v>0</v>
      </c>
      <c r="K144" s="63">
        <v>0</v>
      </c>
      <c r="L144" s="63">
        <v>0</v>
      </c>
      <c r="M144" s="63">
        <v>3962500</v>
      </c>
      <c r="N144" s="63">
        <v>3962500</v>
      </c>
      <c r="O144" s="63">
        <v>3962500</v>
      </c>
      <c r="P144" s="63">
        <v>3962500</v>
      </c>
      <c r="Q144" s="63">
        <v>0</v>
      </c>
      <c r="R144" s="64">
        <v>0</v>
      </c>
      <c r="ALQ144" s="6"/>
    </row>
    <row r="145" spans="1:1005" ht="28.4" customHeight="1" x14ac:dyDescent="0.35">
      <c r="A145" s="66" t="s">
        <v>607</v>
      </c>
      <c r="B145" s="67" t="s">
        <v>148</v>
      </c>
      <c r="C145" s="67" t="s">
        <v>55</v>
      </c>
      <c r="D145" s="67" t="s">
        <v>117</v>
      </c>
      <c r="E145" s="59" t="s">
        <v>608</v>
      </c>
      <c r="F145" s="60" t="s">
        <v>609</v>
      </c>
      <c r="G145" s="61">
        <v>9460000</v>
      </c>
      <c r="H145" s="61">
        <v>1051719.56</v>
      </c>
      <c r="I145" s="61">
        <v>8408280.4399999995</v>
      </c>
      <c r="J145" s="62">
        <v>0</v>
      </c>
      <c r="K145" s="63">
        <v>262929.89</v>
      </c>
      <c r="L145" s="63">
        <v>85716.217163190697</v>
      </c>
      <c r="M145" s="63">
        <v>333230.00793110603</v>
      </c>
      <c r="N145" s="63">
        <v>369843.444905704</v>
      </c>
      <c r="O145" s="63">
        <v>0</v>
      </c>
      <c r="P145" s="63">
        <v>0</v>
      </c>
      <c r="Q145" s="63">
        <v>0</v>
      </c>
      <c r="R145" s="64">
        <v>0</v>
      </c>
      <c r="ALQ145" s="6"/>
    </row>
    <row r="146" spans="1:1005" ht="28.4" customHeight="1" x14ac:dyDescent="0.35">
      <c r="A146" s="66" t="s">
        <v>818</v>
      </c>
      <c r="B146" s="67" t="s">
        <v>46</v>
      </c>
      <c r="C146" s="67" t="s">
        <v>55</v>
      </c>
      <c r="D146" s="67" t="s">
        <v>56</v>
      </c>
      <c r="E146" s="59" t="s">
        <v>819</v>
      </c>
      <c r="F146" s="60" t="s">
        <v>820</v>
      </c>
      <c r="G146" s="61">
        <v>940000</v>
      </c>
      <c r="H146" s="61">
        <v>940000</v>
      </c>
      <c r="I146" s="61">
        <v>0</v>
      </c>
      <c r="J146" s="62">
        <v>0</v>
      </c>
      <c r="K146" s="63">
        <v>0</v>
      </c>
      <c r="L146" s="63">
        <v>0</v>
      </c>
      <c r="M146" s="63">
        <v>470000</v>
      </c>
      <c r="N146" s="63">
        <v>470000</v>
      </c>
      <c r="O146" s="63">
        <v>0</v>
      </c>
      <c r="P146" s="63">
        <v>0</v>
      </c>
      <c r="Q146" s="63">
        <v>0</v>
      </c>
      <c r="R146" s="64">
        <v>0</v>
      </c>
      <c r="ALQ146" s="6"/>
    </row>
    <row r="147" spans="1:1005" ht="28.4" customHeight="1" x14ac:dyDescent="0.35">
      <c r="A147" s="66" t="s">
        <v>1810</v>
      </c>
      <c r="B147" s="67" t="s">
        <v>2042</v>
      </c>
      <c r="C147" s="67" t="s">
        <v>55</v>
      </c>
      <c r="D147" s="67" t="s">
        <v>56</v>
      </c>
      <c r="E147" s="59" t="s">
        <v>1811</v>
      </c>
      <c r="F147" s="60" t="s">
        <v>1812</v>
      </c>
      <c r="G147" s="61">
        <v>25300000</v>
      </c>
      <c r="H147" s="61">
        <v>24536551.199999999</v>
      </c>
      <c r="I147" s="61">
        <v>763448.8</v>
      </c>
      <c r="J147" s="62">
        <v>0</v>
      </c>
      <c r="K147" s="63">
        <v>0</v>
      </c>
      <c r="L147" s="63">
        <v>679793.32334539003</v>
      </c>
      <c r="M147" s="63">
        <v>5454456.84737333</v>
      </c>
      <c r="N147" s="63">
        <v>6171975.76048127</v>
      </c>
      <c r="O147" s="63">
        <v>4076775.0896000001</v>
      </c>
      <c r="P147" s="63">
        <v>4076775.0896000001</v>
      </c>
      <c r="Q147" s="63">
        <v>4076775.0896000001</v>
      </c>
      <c r="R147" s="64">
        <v>0</v>
      </c>
      <c r="ALQ147" s="6"/>
    </row>
    <row r="148" spans="1:1005" ht="28.4" customHeight="1" x14ac:dyDescent="0.35">
      <c r="A148" s="66" t="s">
        <v>1252</v>
      </c>
      <c r="B148" s="67" t="s">
        <v>2042</v>
      </c>
      <c r="C148" s="67" t="s">
        <v>55</v>
      </c>
      <c r="D148" s="67" t="s">
        <v>56</v>
      </c>
      <c r="E148" s="59" t="s">
        <v>1253</v>
      </c>
      <c r="F148" s="60" t="s">
        <v>1254</v>
      </c>
      <c r="G148" s="61">
        <v>1600000</v>
      </c>
      <c r="H148" s="61">
        <v>1600000</v>
      </c>
      <c r="I148" s="61">
        <v>0</v>
      </c>
      <c r="J148" s="62">
        <v>0</v>
      </c>
      <c r="K148" s="63">
        <v>0</v>
      </c>
      <c r="L148" s="63">
        <v>109537.371224063</v>
      </c>
      <c r="M148" s="63">
        <v>511170.36032502103</v>
      </c>
      <c r="N148" s="63">
        <v>557958.93511758198</v>
      </c>
      <c r="O148" s="63">
        <v>421333.33333333302</v>
      </c>
      <c r="P148" s="63">
        <v>0</v>
      </c>
      <c r="Q148" s="63">
        <v>0</v>
      </c>
      <c r="R148" s="64">
        <v>0</v>
      </c>
      <c r="ALQ148" s="6"/>
    </row>
    <row r="149" spans="1:1005" ht="28.4" customHeight="1" x14ac:dyDescent="0.35">
      <c r="A149" s="66" t="s">
        <v>806</v>
      </c>
      <c r="B149" s="67" t="s">
        <v>46</v>
      </c>
      <c r="C149" s="67" t="s">
        <v>55</v>
      </c>
      <c r="D149" s="67" t="s">
        <v>56</v>
      </c>
      <c r="E149" s="59" t="s">
        <v>807</v>
      </c>
      <c r="F149" s="60" t="s">
        <v>808</v>
      </c>
      <c r="G149" s="61">
        <v>1750000</v>
      </c>
      <c r="H149" s="61">
        <v>1555493.69</v>
      </c>
      <c r="I149" s="61">
        <v>194506.31</v>
      </c>
      <c r="J149" s="62">
        <v>0</v>
      </c>
      <c r="K149" s="63">
        <v>0</v>
      </c>
      <c r="L149" s="63">
        <v>106490.43109888599</v>
      </c>
      <c r="M149" s="63">
        <v>701758.08793370705</v>
      </c>
      <c r="N149" s="63">
        <v>747245.17096740694</v>
      </c>
      <c r="O149" s="63">
        <v>0</v>
      </c>
      <c r="P149" s="63">
        <v>0</v>
      </c>
      <c r="Q149" s="63">
        <v>0</v>
      </c>
      <c r="R149" s="64">
        <v>0</v>
      </c>
      <c r="ALQ149" s="6"/>
    </row>
    <row r="150" spans="1:1005" ht="28.4" customHeight="1" x14ac:dyDescent="0.35">
      <c r="A150" s="66" t="s">
        <v>881</v>
      </c>
      <c r="B150" s="67" t="s">
        <v>2042</v>
      </c>
      <c r="C150" s="67" t="s">
        <v>55</v>
      </c>
      <c r="D150" s="67" t="s">
        <v>56</v>
      </c>
      <c r="E150" s="59" t="s">
        <v>882</v>
      </c>
      <c r="F150" s="60" t="s">
        <v>883</v>
      </c>
      <c r="G150" s="61">
        <v>4400000</v>
      </c>
      <c r="H150" s="61">
        <v>4394800</v>
      </c>
      <c r="I150" s="61">
        <v>5200</v>
      </c>
      <c r="J150" s="62">
        <v>0</v>
      </c>
      <c r="K150" s="63">
        <v>0</v>
      </c>
      <c r="L150" s="63">
        <v>822908</v>
      </c>
      <c r="M150" s="63">
        <v>1157297.33333333</v>
      </c>
      <c r="N150" s="63">
        <v>1157297.33333333</v>
      </c>
      <c r="O150" s="63">
        <v>1157297.33333333</v>
      </c>
      <c r="P150" s="63">
        <v>100000</v>
      </c>
      <c r="Q150" s="63">
        <v>0</v>
      </c>
      <c r="R150" s="65">
        <v>0</v>
      </c>
      <c r="ALQ150" s="6"/>
    </row>
    <row r="151" spans="1:1005" ht="28.4" customHeight="1" x14ac:dyDescent="0.35">
      <c r="A151" s="66" t="s">
        <v>1807</v>
      </c>
      <c r="B151" s="67" t="s">
        <v>2042</v>
      </c>
      <c r="C151" s="67" t="s">
        <v>55</v>
      </c>
      <c r="D151" s="67" t="s">
        <v>56</v>
      </c>
      <c r="E151" s="59" t="s">
        <v>1808</v>
      </c>
      <c r="F151" s="60" t="s">
        <v>1809</v>
      </c>
      <c r="G151" s="61">
        <v>12250000</v>
      </c>
      <c r="H151" s="61">
        <v>12250000</v>
      </c>
      <c r="I151" s="61">
        <v>0</v>
      </c>
      <c r="J151" s="62">
        <v>0</v>
      </c>
      <c r="K151" s="63">
        <v>0</v>
      </c>
      <c r="L151" s="63">
        <v>0</v>
      </c>
      <c r="M151" s="63">
        <v>2572500</v>
      </c>
      <c r="N151" s="63">
        <v>2419375</v>
      </c>
      <c r="O151" s="63">
        <v>2419375</v>
      </c>
      <c r="P151" s="63">
        <v>2419375</v>
      </c>
      <c r="Q151" s="63">
        <v>2419375</v>
      </c>
      <c r="R151" s="64">
        <v>0</v>
      </c>
      <c r="ALQ151" s="6"/>
    </row>
    <row r="152" spans="1:1005" ht="28.4" customHeight="1" x14ac:dyDescent="0.35">
      <c r="A152" s="66" t="s">
        <v>507</v>
      </c>
      <c r="B152" s="67" t="s">
        <v>2042</v>
      </c>
      <c r="C152" s="67" t="s">
        <v>55</v>
      </c>
      <c r="D152" s="67" t="s">
        <v>56</v>
      </c>
      <c r="E152" s="59" t="s">
        <v>508</v>
      </c>
      <c r="F152" s="60" t="s">
        <v>509</v>
      </c>
      <c r="G152" s="61">
        <v>1850593.09</v>
      </c>
      <c r="H152" s="61">
        <v>1850593.09</v>
      </c>
      <c r="I152" s="61">
        <v>0</v>
      </c>
      <c r="J152" s="62">
        <v>0</v>
      </c>
      <c r="K152" s="63">
        <v>0</v>
      </c>
      <c r="L152" s="63">
        <v>388624.54889999999</v>
      </c>
      <c r="M152" s="63">
        <v>730984.27055000002</v>
      </c>
      <c r="N152" s="63">
        <v>730984.27055000002</v>
      </c>
      <c r="O152" s="63">
        <v>0</v>
      </c>
      <c r="P152" s="63">
        <v>0</v>
      </c>
      <c r="Q152" s="63">
        <v>0</v>
      </c>
      <c r="R152" s="64">
        <v>0</v>
      </c>
      <c r="ALQ152" s="6"/>
    </row>
    <row r="153" spans="1:1005" ht="28.4" customHeight="1" x14ac:dyDescent="0.35">
      <c r="A153" s="66" t="s">
        <v>803</v>
      </c>
      <c r="B153" s="67" t="s">
        <v>46</v>
      </c>
      <c r="C153" s="67" t="s">
        <v>55</v>
      </c>
      <c r="D153" s="67" t="s">
        <v>56</v>
      </c>
      <c r="E153" s="59" t="s">
        <v>804</v>
      </c>
      <c r="F153" s="60" t="s">
        <v>805</v>
      </c>
      <c r="G153" s="61">
        <v>1512914.72</v>
      </c>
      <c r="H153" s="61">
        <v>1512914.72</v>
      </c>
      <c r="I153" s="61">
        <v>0</v>
      </c>
      <c r="J153" s="62">
        <v>0</v>
      </c>
      <c r="K153" s="63">
        <v>0</v>
      </c>
      <c r="L153" s="63">
        <v>103575.438321868</v>
      </c>
      <c r="M153" s="63">
        <v>682548.66473547602</v>
      </c>
      <c r="N153" s="63">
        <v>726790.61694265495</v>
      </c>
      <c r="O153" s="63">
        <v>0</v>
      </c>
      <c r="P153" s="63">
        <v>0</v>
      </c>
      <c r="Q153" s="63">
        <v>0</v>
      </c>
      <c r="R153" s="64">
        <v>0</v>
      </c>
      <c r="ALQ153" s="6"/>
    </row>
    <row r="154" spans="1:1005" ht="28.4" customHeight="1" x14ac:dyDescent="0.35">
      <c r="A154" s="66" t="s">
        <v>1288</v>
      </c>
      <c r="B154" s="67" t="s">
        <v>2042</v>
      </c>
      <c r="C154" s="67" t="s">
        <v>55</v>
      </c>
      <c r="D154" s="67" t="s">
        <v>56</v>
      </c>
      <c r="E154" s="59" t="s">
        <v>1289</v>
      </c>
      <c r="F154" s="60" t="s">
        <v>1290</v>
      </c>
      <c r="G154" s="61">
        <v>11820000</v>
      </c>
      <c r="H154" s="61">
        <v>11424112.83</v>
      </c>
      <c r="I154" s="61">
        <v>395887.17</v>
      </c>
      <c r="J154" s="62">
        <v>0</v>
      </c>
      <c r="K154" s="63">
        <v>0</v>
      </c>
      <c r="L154" s="63">
        <v>682104.55497830699</v>
      </c>
      <c r="M154" s="63">
        <v>2660502.0687554199</v>
      </c>
      <c r="N154" s="63">
        <v>2660502.0687554199</v>
      </c>
      <c r="O154" s="63">
        <v>2660502.0687554199</v>
      </c>
      <c r="P154" s="63">
        <v>2660502.0687554199</v>
      </c>
      <c r="Q154" s="63">
        <v>100000</v>
      </c>
      <c r="R154" s="64">
        <v>0</v>
      </c>
      <c r="ALQ154" s="6"/>
    </row>
    <row r="155" spans="1:1005" ht="28.4" customHeight="1" x14ac:dyDescent="0.35">
      <c r="A155" s="66" t="s">
        <v>492</v>
      </c>
      <c r="B155" s="67" t="s">
        <v>2042</v>
      </c>
      <c r="C155" s="67" t="s">
        <v>55</v>
      </c>
      <c r="D155" s="67" t="s">
        <v>56</v>
      </c>
      <c r="E155" s="59" t="s">
        <v>493</v>
      </c>
      <c r="F155" s="60" t="s">
        <v>494</v>
      </c>
      <c r="G155" s="61">
        <v>1905000</v>
      </c>
      <c r="H155" s="61">
        <v>1905000</v>
      </c>
      <c r="I155" s="61">
        <v>0</v>
      </c>
      <c r="J155" s="62">
        <v>0</v>
      </c>
      <c r="K155" s="63">
        <v>0</v>
      </c>
      <c r="L155" s="63">
        <v>310518.88717535703</v>
      </c>
      <c r="M155" s="63">
        <v>1594481.11282464</v>
      </c>
      <c r="N155" s="63">
        <v>0</v>
      </c>
      <c r="O155" s="63">
        <v>0</v>
      </c>
      <c r="P155" s="63">
        <v>0</v>
      </c>
      <c r="Q155" s="63">
        <v>0</v>
      </c>
      <c r="R155" s="64">
        <v>0</v>
      </c>
      <c r="ALQ155" s="6"/>
    </row>
    <row r="156" spans="1:1005" ht="28.4" customHeight="1" x14ac:dyDescent="0.35">
      <c r="A156" s="66" t="s">
        <v>504</v>
      </c>
      <c r="B156" s="67" t="s">
        <v>2042</v>
      </c>
      <c r="C156" s="67" t="s">
        <v>55</v>
      </c>
      <c r="D156" s="67" t="s">
        <v>56</v>
      </c>
      <c r="E156" s="59" t="s">
        <v>505</v>
      </c>
      <c r="F156" s="60" t="s">
        <v>506</v>
      </c>
      <c r="G156" s="61">
        <v>700000</v>
      </c>
      <c r="H156" s="61">
        <v>700000</v>
      </c>
      <c r="I156" s="61">
        <v>0</v>
      </c>
      <c r="J156" s="62">
        <v>0</v>
      </c>
      <c r="K156" s="63">
        <v>0</v>
      </c>
      <c r="L156" s="63">
        <v>114101.428358399</v>
      </c>
      <c r="M156" s="63">
        <v>585898.57164160104</v>
      </c>
      <c r="N156" s="63">
        <v>2.91038304567337E-11</v>
      </c>
      <c r="O156" s="63">
        <v>0</v>
      </c>
      <c r="P156" s="63">
        <v>0</v>
      </c>
      <c r="Q156" s="63">
        <v>0</v>
      </c>
      <c r="R156" s="64">
        <v>0</v>
      </c>
      <c r="ALQ156" s="6"/>
    </row>
    <row r="157" spans="1:1005" ht="28.4" customHeight="1" x14ac:dyDescent="0.35">
      <c r="A157" s="66" t="s">
        <v>812</v>
      </c>
      <c r="B157" s="67" t="s">
        <v>46</v>
      </c>
      <c r="C157" s="67" t="s">
        <v>55</v>
      </c>
      <c r="D157" s="67" t="s">
        <v>56</v>
      </c>
      <c r="E157" s="59" t="s">
        <v>813</v>
      </c>
      <c r="F157" s="60" t="s">
        <v>814</v>
      </c>
      <c r="G157" s="61">
        <v>3050000</v>
      </c>
      <c r="H157" s="61">
        <v>3050000</v>
      </c>
      <c r="I157" s="61">
        <v>0</v>
      </c>
      <c r="J157" s="62">
        <v>0</v>
      </c>
      <c r="K157" s="63">
        <v>0</v>
      </c>
      <c r="L157" s="63">
        <v>0</v>
      </c>
      <c r="M157" s="63">
        <v>1017911.02830999</v>
      </c>
      <c r="N157" s="63">
        <v>1129753.3606142299</v>
      </c>
      <c r="O157" s="63">
        <v>640500</v>
      </c>
      <c r="P157" s="63">
        <v>261835.61107577401</v>
      </c>
      <c r="Q157" s="63">
        <v>0</v>
      </c>
      <c r="R157" s="64">
        <v>0</v>
      </c>
      <c r="ALQ157" s="6"/>
    </row>
    <row r="158" spans="1:1005" ht="28.4" customHeight="1" x14ac:dyDescent="0.35">
      <c r="A158" s="66" t="s">
        <v>1243</v>
      </c>
      <c r="B158" s="67" t="s">
        <v>2042</v>
      </c>
      <c r="C158" s="67" t="s">
        <v>55</v>
      </c>
      <c r="D158" s="67" t="s">
        <v>56</v>
      </c>
      <c r="E158" s="59" t="s">
        <v>1244</v>
      </c>
      <c r="F158" s="60" t="s">
        <v>1245</v>
      </c>
      <c r="G158" s="61">
        <v>4200000</v>
      </c>
      <c r="H158" s="61">
        <v>4200000</v>
      </c>
      <c r="I158" s="61">
        <v>0</v>
      </c>
      <c r="J158" s="62">
        <v>0</v>
      </c>
      <c r="K158" s="63">
        <v>0</v>
      </c>
      <c r="L158" s="63">
        <v>0</v>
      </c>
      <c r="M158" s="63">
        <v>1341822.19585318</v>
      </c>
      <c r="N158" s="63">
        <v>1464642.2046836501</v>
      </c>
      <c r="O158" s="63">
        <v>1106000</v>
      </c>
      <c r="P158" s="63">
        <v>287535.59946316603</v>
      </c>
      <c r="Q158" s="63">
        <v>0</v>
      </c>
      <c r="R158" s="64">
        <v>0</v>
      </c>
      <c r="ALQ158" s="6"/>
    </row>
    <row r="159" spans="1:1005" ht="28.4" customHeight="1" x14ac:dyDescent="0.35">
      <c r="A159" s="66" t="s">
        <v>889</v>
      </c>
      <c r="B159" s="67" t="s">
        <v>2042</v>
      </c>
      <c r="C159" s="67" t="s">
        <v>55</v>
      </c>
      <c r="D159" s="67" t="s">
        <v>56</v>
      </c>
      <c r="E159" s="59" t="s">
        <v>890</v>
      </c>
      <c r="F159" s="60" t="s">
        <v>886</v>
      </c>
      <c r="G159" s="61">
        <v>2000000</v>
      </c>
      <c r="H159" s="61">
        <v>2000000</v>
      </c>
      <c r="I159" s="61">
        <v>0</v>
      </c>
      <c r="J159" s="62">
        <v>0</v>
      </c>
      <c r="K159" s="63">
        <v>0</v>
      </c>
      <c r="L159" s="63">
        <v>0</v>
      </c>
      <c r="M159" s="63">
        <v>420000</v>
      </c>
      <c r="N159" s="63">
        <v>526666.66666666698</v>
      </c>
      <c r="O159" s="63">
        <v>526666.66666666698</v>
      </c>
      <c r="P159" s="63">
        <v>526666.66666666698</v>
      </c>
      <c r="Q159" s="63">
        <v>0</v>
      </c>
      <c r="R159" s="64">
        <v>0</v>
      </c>
      <c r="ALQ159" s="6"/>
    </row>
    <row r="160" spans="1:1005" ht="28.4" customHeight="1" x14ac:dyDescent="0.35">
      <c r="A160" s="66" t="s">
        <v>884</v>
      </c>
      <c r="B160" s="67" t="s">
        <v>2042</v>
      </c>
      <c r="C160" s="67" t="s">
        <v>55</v>
      </c>
      <c r="D160" s="67" t="s">
        <v>56</v>
      </c>
      <c r="E160" s="59" t="s">
        <v>885</v>
      </c>
      <c r="F160" s="60" t="s">
        <v>886</v>
      </c>
      <c r="G160" s="61">
        <v>1800000</v>
      </c>
      <c r="H160" s="61">
        <v>1800000</v>
      </c>
      <c r="I160" s="61">
        <v>0</v>
      </c>
      <c r="J160" s="62">
        <v>0</v>
      </c>
      <c r="K160" s="63">
        <v>0</v>
      </c>
      <c r="L160" s="63">
        <v>0</v>
      </c>
      <c r="M160" s="63">
        <v>600734.37736327399</v>
      </c>
      <c r="N160" s="63">
        <v>666739.68823135097</v>
      </c>
      <c r="O160" s="63">
        <v>378000</v>
      </c>
      <c r="P160" s="63">
        <v>154525.93440537501</v>
      </c>
      <c r="Q160" s="63">
        <v>0</v>
      </c>
      <c r="R160" s="64">
        <v>0</v>
      </c>
      <c r="ALQ160" s="6"/>
    </row>
    <row r="161" spans="1:1005" ht="28.4" customHeight="1" x14ac:dyDescent="0.35">
      <c r="A161" s="66" t="s">
        <v>887</v>
      </c>
      <c r="B161" s="67" t="s">
        <v>2042</v>
      </c>
      <c r="C161" s="67" t="s">
        <v>55</v>
      </c>
      <c r="D161" s="67" t="s">
        <v>56</v>
      </c>
      <c r="E161" s="59" t="s">
        <v>888</v>
      </c>
      <c r="F161" s="60" t="s">
        <v>886</v>
      </c>
      <c r="G161" s="61">
        <v>1100000</v>
      </c>
      <c r="H161" s="61">
        <v>1100000</v>
      </c>
      <c r="I161" s="61">
        <v>0</v>
      </c>
      <c r="J161" s="62">
        <v>0</v>
      </c>
      <c r="K161" s="63">
        <v>0</v>
      </c>
      <c r="L161" s="63">
        <v>0</v>
      </c>
      <c r="M161" s="63">
        <v>367115.45283311198</v>
      </c>
      <c r="N161" s="63">
        <v>407452.03169693699</v>
      </c>
      <c r="O161" s="63">
        <v>231000</v>
      </c>
      <c r="P161" s="63">
        <v>94432.515469951206</v>
      </c>
      <c r="Q161" s="63">
        <v>0</v>
      </c>
      <c r="R161" s="64">
        <v>0</v>
      </c>
      <c r="ALQ161" s="6"/>
    </row>
    <row r="162" spans="1:1005" ht="28.4" customHeight="1" x14ac:dyDescent="0.35">
      <c r="A162" s="66" t="s">
        <v>787</v>
      </c>
      <c r="B162" s="67" t="s">
        <v>2042</v>
      </c>
      <c r="C162" s="67" t="s">
        <v>55</v>
      </c>
      <c r="D162" s="67" t="s">
        <v>56</v>
      </c>
      <c r="E162" s="59" t="s">
        <v>789</v>
      </c>
      <c r="F162" s="60" t="s">
        <v>790</v>
      </c>
      <c r="G162" s="61">
        <v>1250000</v>
      </c>
      <c r="H162" s="61">
        <v>1250000</v>
      </c>
      <c r="I162" s="61">
        <v>0</v>
      </c>
      <c r="J162" s="62">
        <v>0</v>
      </c>
      <c r="K162" s="63">
        <v>0</v>
      </c>
      <c r="L162" s="63">
        <v>85576.071268799293</v>
      </c>
      <c r="M162" s="63">
        <v>563935.17733725603</v>
      </c>
      <c r="N162" s="63">
        <v>600488.75139394496</v>
      </c>
      <c r="O162" s="63">
        <v>0</v>
      </c>
      <c r="P162" s="63">
        <v>0</v>
      </c>
      <c r="Q162" s="63">
        <v>0</v>
      </c>
      <c r="R162" s="64">
        <v>0</v>
      </c>
      <c r="ALQ162" s="6"/>
    </row>
    <row r="163" spans="1:1005" ht="28.4" customHeight="1" x14ac:dyDescent="0.35">
      <c r="A163" s="66" t="s">
        <v>1204</v>
      </c>
      <c r="B163" s="67" t="s">
        <v>2042</v>
      </c>
      <c r="C163" s="67" t="s">
        <v>55</v>
      </c>
      <c r="D163" s="67" t="s">
        <v>56</v>
      </c>
      <c r="E163" s="59" t="s">
        <v>1205</v>
      </c>
      <c r="F163" s="60" t="s">
        <v>1206</v>
      </c>
      <c r="G163" s="61">
        <v>7917914</v>
      </c>
      <c r="H163" s="61">
        <v>7917914</v>
      </c>
      <c r="I163" s="61">
        <v>0</v>
      </c>
      <c r="J163" s="62">
        <v>0</v>
      </c>
      <c r="K163" s="63">
        <v>0</v>
      </c>
      <c r="L163" s="63">
        <v>509801.27474641602</v>
      </c>
      <c r="M163" s="63">
        <v>1981901.3070024799</v>
      </c>
      <c r="N163" s="63">
        <v>2199661.4632510999</v>
      </c>
      <c r="O163" s="63">
        <v>1563788.0149999999</v>
      </c>
      <c r="P163" s="63">
        <v>1662761.94</v>
      </c>
      <c r="Q163" s="63">
        <v>0</v>
      </c>
      <c r="R163" s="64">
        <v>0</v>
      </c>
      <c r="ALQ163" s="6"/>
    </row>
    <row r="164" spans="1:1005" ht="28.4" customHeight="1" x14ac:dyDescent="0.35">
      <c r="A164" s="66" t="s">
        <v>537</v>
      </c>
      <c r="B164" s="67" t="s">
        <v>46</v>
      </c>
      <c r="C164" s="67" t="s">
        <v>55</v>
      </c>
      <c r="D164" s="67" t="s">
        <v>56</v>
      </c>
      <c r="E164" s="59" t="s">
        <v>538</v>
      </c>
      <c r="F164" s="60" t="s">
        <v>539</v>
      </c>
      <c r="G164" s="61">
        <v>2340000</v>
      </c>
      <c r="H164" s="61">
        <v>2340000</v>
      </c>
      <c r="I164" s="61">
        <v>0</v>
      </c>
      <c r="J164" s="62">
        <v>0</v>
      </c>
      <c r="K164" s="63">
        <v>0</v>
      </c>
      <c r="L164" s="63">
        <v>381424.77479807701</v>
      </c>
      <c r="M164" s="63">
        <v>1958575.2252019199</v>
      </c>
      <c r="N164" s="63">
        <v>0</v>
      </c>
      <c r="O164" s="63">
        <v>0</v>
      </c>
      <c r="P164" s="63">
        <v>0</v>
      </c>
      <c r="Q164" s="63">
        <v>0</v>
      </c>
      <c r="R164" s="64">
        <v>0</v>
      </c>
      <c r="ALQ164" s="6"/>
    </row>
    <row r="165" spans="1:1005" ht="28.4" customHeight="1" x14ac:dyDescent="0.35">
      <c r="A165" s="66" t="s">
        <v>1614</v>
      </c>
      <c r="B165" s="67" t="s">
        <v>2042</v>
      </c>
      <c r="C165" s="67" t="s">
        <v>55</v>
      </c>
      <c r="D165" s="67" t="s">
        <v>56</v>
      </c>
      <c r="E165" s="59" t="s">
        <v>1615</v>
      </c>
      <c r="F165" s="60" t="s">
        <v>1616</v>
      </c>
      <c r="G165" s="61">
        <v>14784000</v>
      </c>
      <c r="H165" s="61">
        <v>14384818.35</v>
      </c>
      <c r="I165" s="61">
        <v>399181.65</v>
      </c>
      <c r="J165" s="62">
        <v>0</v>
      </c>
      <c r="K165" s="63">
        <v>0</v>
      </c>
      <c r="L165" s="63">
        <v>1010811.8535</v>
      </c>
      <c r="M165" s="63">
        <v>1904001.0827500001</v>
      </c>
      <c r="N165" s="63">
        <v>2394001.0827500001</v>
      </c>
      <c r="O165" s="63">
        <v>2394001.0827500001</v>
      </c>
      <c r="P165" s="63">
        <v>2394001.0827500001</v>
      </c>
      <c r="Q165" s="63">
        <v>2394001.0827500001</v>
      </c>
      <c r="R165" s="64">
        <v>1894001.0827500001</v>
      </c>
      <c r="ALQ165" s="6"/>
    </row>
    <row r="166" spans="1:1005" ht="28.4" customHeight="1" x14ac:dyDescent="0.35">
      <c r="A166" s="66" t="s">
        <v>891</v>
      </c>
      <c r="B166" s="67" t="s">
        <v>2042</v>
      </c>
      <c r="C166" s="67" t="s">
        <v>55</v>
      </c>
      <c r="D166" s="67" t="s">
        <v>56</v>
      </c>
      <c r="E166" s="59" t="s">
        <v>892</v>
      </c>
      <c r="F166" s="60" t="s">
        <v>893</v>
      </c>
      <c r="G166" s="61">
        <v>4324800</v>
      </c>
      <c r="H166" s="61">
        <v>4324800</v>
      </c>
      <c r="I166" s="61">
        <v>0</v>
      </c>
      <c r="J166" s="62">
        <v>0</v>
      </c>
      <c r="K166" s="63">
        <v>0</v>
      </c>
      <c r="L166" s="63">
        <v>708208</v>
      </c>
      <c r="M166" s="63">
        <v>1138864</v>
      </c>
      <c r="N166" s="63">
        <v>1138864</v>
      </c>
      <c r="O166" s="63">
        <v>1138864</v>
      </c>
      <c r="P166" s="63">
        <v>200000</v>
      </c>
      <c r="Q166" s="63">
        <v>0</v>
      </c>
      <c r="R166" s="64">
        <v>0</v>
      </c>
      <c r="ALQ166" s="6"/>
    </row>
    <row r="167" spans="1:1005" ht="28.4" customHeight="1" x14ac:dyDescent="0.35">
      <c r="A167" s="66" t="s">
        <v>403</v>
      </c>
      <c r="B167" s="67" t="s">
        <v>46</v>
      </c>
      <c r="C167" s="67" t="s">
        <v>55</v>
      </c>
      <c r="D167" s="67" t="s">
        <v>56</v>
      </c>
      <c r="E167" s="59" t="s">
        <v>404</v>
      </c>
      <c r="F167" s="60" t="s">
        <v>405</v>
      </c>
      <c r="G167" s="61">
        <v>897697</v>
      </c>
      <c r="H167" s="61">
        <v>897697</v>
      </c>
      <c r="I167" s="61">
        <v>0</v>
      </c>
      <c r="J167" s="62">
        <v>0</v>
      </c>
      <c r="K167" s="63">
        <v>0</v>
      </c>
      <c r="L167" s="63">
        <v>146326.44276149999</v>
      </c>
      <c r="M167" s="63">
        <v>751370.55723849998</v>
      </c>
      <c r="N167" s="63">
        <v>5.8207660913467401E-11</v>
      </c>
      <c r="O167" s="63">
        <v>0</v>
      </c>
      <c r="P167" s="63">
        <v>0</v>
      </c>
      <c r="Q167" s="63">
        <v>0</v>
      </c>
      <c r="R167" s="64">
        <v>0</v>
      </c>
      <c r="ALQ167" s="6"/>
    </row>
    <row r="168" spans="1:1005" ht="28.4" customHeight="1" x14ac:dyDescent="0.35">
      <c r="A168" s="66" t="s">
        <v>1291</v>
      </c>
      <c r="B168" s="67" t="s">
        <v>2042</v>
      </c>
      <c r="C168" s="67" t="s">
        <v>55</v>
      </c>
      <c r="D168" s="67" t="s">
        <v>56</v>
      </c>
      <c r="E168" s="59" t="s">
        <v>1292</v>
      </c>
      <c r="F168" s="60" t="s">
        <v>1293</v>
      </c>
      <c r="G168" s="61">
        <v>4531642.32</v>
      </c>
      <c r="H168" s="61">
        <v>4531642.32</v>
      </c>
      <c r="I168" s="61">
        <v>0</v>
      </c>
      <c r="J168" s="62">
        <v>0</v>
      </c>
      <c r="K168" s="63">
        <v>0</v>
      </c>
      <c r="L168" s="63">
        <v>310240.11691282201</v>
      </c>
      <c r="M168" s="63">
        <v>1447775.77348657</v>
      </c>
      <c r="N168" s="63">
        <v>1580293.9520006101</v>
      </c>
      <c r="O168" s="63">
        <v>1193332.4776000001</v>
      </c>
      <c r="P168" s="63">
        <v>0</v>
      </c>
      <c r="Q168" s="63">
        <v>0</v>
      </c>
      <c r="R168" s="64">
        <v>0</v>
      </c>
      <c r="ALQ168" s="6"/>
    </row>
    <row r="169" spans="1:1005" ht="28.4" customHeight="1" x14ac:dyDescent="0.35">
      <c r="A169" s="66" t="s">
        <v>1617</v>
      </c>
      <c r="B169" s="67" t="s">
        <v>2042</v>
      </c>
      <c r="C169" s="67" t="s">
        <v>55</v>
      </c>
      <c r="D169" s="67" t="s">
        <v>56</v>
      </c>
      <c r="E169" s="59" t="s">
        <v>1618</v>
      </c>
      <c r="F169" s="60" t="s">
        <v>1619</v>
      </c>
      <c r="G169" s="61">
        <v>15000000</v>
      </c>
      <c r="H169" s="61">
        <v>14838814.34</v>
      </c>
      <c r="I169" s="61">
        <v>161185.66</v>
      </c>
      <c r="J169" s="62">
        <v>0</v>
      </c>
      <c r="K169" s="63">
        <v>0</v>
      </c>
      <c r="L169" s="63">
        <v>715877.94680346001</v>
      </c>
      <c r="M169" s="63">
        <v>3763837.6848920202</v>
      </c>
      <c r="N169" s="63">
        <v>4197767.0440045297</v>
      </c>
      <c r="O169" s="63">
        <v>2930665.8321500001</v>
      </c>
      <c r="P169" s="63">
        <v>2930665.8321500001</v>
      </c>
      <c r="Q169" s="63">
        <v>300000</v>
      </c>
      <c r="R169" s="64">
        <v>0</v>
      </c>
      <c r="ALQ169" s="6"/>
    </row>
    <row r="170" spans="1:1005" ht="28.4" customHeight="1" x14ac:dyDescent="0.35">
      <c r="A170" s="66" t="s">
        <v>794</v>
      </c>
      <c r="B170" s="67" t="s">
        <v>2042</v>
      </c>
      <c r="C170" s="67" t="s">
        <v>55</v>
      </c>
      <c r="D170" s="67" t="s">
        <v>56</v>
      </c>
      <c r="E170" s="59" t="s">
        <v>795</v>
      </c>
      <c r="F170" s="60" t="s">
        <v>796</v>
      </c>
      <c r="G170" s="61">
        <v>1004290</v>
      </c>
      <c r="H170" s="61">
        <v>1004290</v>
      </c>
      <c r="I170" s="61">
        <v>0</v>
      </c>
      <c r="J170" s="62">
        <v>0</v>
      </c>
      <c r="K170" s="63">
        <v>0</v>
      </c>
      <c r="L170" s="63">
        <v>0</v>
      </c>
      <c r="M170" s="63">
        <v>502145</v>
      </c>
      <c r="N170" s="63">
        <v>502145</v>
      </c>
      <c r="O170" s="63">
        <v>0</v>
      </c>
      <c r="P170" s="63">
        <v>0</v>
      </c>
      <c r="Q170" s="63">
        <v>0</v>
      </c>
      <c r="R170" s="64">
        <v>0</v>
      </c>
      <c r="ALQ170" s="6"/>
    </row>
    <row r="171" spans="1:1005" ht="28.4" customHeight="1" x14ac:dyDescent="0.35">
      <c r="A171" s="66" t="s">
        <v>1539</v>
      </c>
      <c r="B171" s="67" t="s">
        <v>2042</v>
      </c>
      <c r="C171" s="67" t="s">
        <v>55</v>
      </c>
      <c r="D171" s="67" t="s">
        <v>56</v>
      </c>
      <c r="E171" s="59" t="s">
        <v>1540</v>
      </c>
      <c r="F171" s="60" t="s">
        <v>1541</v>
      </c>
      <c r="G171" s="61">
        <v>15000000</v>
      </c>
      <c r="H171" s="61">
        <v>15000000</v>
      </c>
      <c r="I171" s="61">
        <v>0</v>
      </c>
      <c r="J171" s="62">
        <v>0</v>
      </c>
      <c r="K171" s="63">
        <v>0</v>
      </c>
      <c r="L171" s="63">
        <v>819305.39522558998</v>
      </c>
      <c r="M171" s="63">
        <v>3812329.5880470802</v>
      </c>
      <c r="N171" s="63">
        <v>4243365.0167273302</v>
      </c>
      <c r="O171" s="63">
        <v>2962500</v>
      </c>
      <c r="P171" s="63">
        <v>3162500</v>
      </c>
      <c r="Q171" s="63">
        <v>0</v>
      </c>
      <c r="R171" s="64">
        <v>0</v>
      </c>
      <c r="ALQ171" s="6"/>
    </row>
    <row r="172" spans="1:1005" ht="28.4" customHeight="1" x14ac:dyDescent="0.35">
      <c r="A172" s="66" t="s">
        <v>824</v>
      </c>
      <c r="B172" s="67" t="s">
        <v>2042</v>
      </c>
      <c r="C172" s="67" t="s">
        <v>55</v>
      </c>
      <c r="D172" s="67" t="s">
        <v>56</v>
      </c>
      <c r="E172" s="59" t="s">
        <v>825</v>
      </c>
      <c r="F172" s="60" t="s">
        <v>826</v>
      </c>
      <c r="G172" s="61">
        <v>2465130.86</v>
      </c>
      <c r="H172" s="61">
        <v>2465130.86</v>
      </c>
      <c r="I172" s="61">
        <v>0</v>
      </c>
      <c r="J172" s="62">
        <v>0</v>
      </c>
      <c r="K172" s="63">
        <v>0</v>
      </c>
      <c r="L172" s="63">
        <v>517677.48060000001</v>
      </c>
      <c r="M172" s="63">
        <v>649151.12646666705</v>
      </c>
      <c r="N172" s="63">
        <v>649151.12646666705</v>
      </c>
      <c r="O172" s="63">
        <v>649151.12646666705</v>
      </c>
      <c r="P172" s="63">
        <v>0</v>
      </c>
      <c r="Q172" s="63">
        <v>0</v>
      </c>
      <c r="R172" s="64">
        <v>0</v>
      </c>
      <c r="ALQ172" s="6"/>
    </row>
    <row r="173" spans="1:1005" ht="28.4" customHeight="1" x14ac:dyDescent="0.35">
      <c r="A173" s="66" t="s">
        <v>894</v>
      </c>
      <c r="B173" s="67" t="s">
        <v>2042</v>
      </c>
      <c r="C173" s="67" t="s">
        <v>55</v>
      </c>
      <c r="D173" s="67" t="s">
        <v>56</v>
      </c>
      <c r="E173" s="59" t="s">
        <v>895</v>
      </c>
      <c r="F173" s="60" t="s">
        <v>896</v>
      </c>
      <c r="G173" s="61">
        <v>5998320</v>
      </c>
      <c r="H173" s="61">
        <v>5998320</v>
      </c>
      <c r="I173" s="61">
        <v>0</v>
      </c>
      <c r="J173" s="62">
        <v>0</v>
      </c>
      <c r="K173" s="63">
        <v>0</v>
      </c>
      <c r="L173" s="63">
        <v>759647.2</v>
      </c>
      <c r="M173" s="63">
        <v>1579557.6</v>
      </c>
      <c r="N173" s="63">
        <v>1579557.6</v>
      </c>
      <c r="O173" s="63">
        <v>1579557.6</v>
      </c>
      <c r="P173" s="63">
        <v>500000</v>
      </c>
      <c r="Q173" s="63">
        <v>0</v>
      </c>
      <c r="R173" s="64">
        <v>0</v>
      </c>
      <c r="ALQ173" s="6"/>
    </row>
    <row r="174" spans="1:1005" ht="28.4" customHeight="1" x14ac:dyDescent="0.35">
      <c r="A174" s="66" t="s">
        <v>495</v>
      </c>
      <c r="B174" s="67" t="s">
        <v>2042</v>
      </c>
      <c r="C174" s="67" t="s">
        <v>55</v>
      </c>
      <c r="D174" s="67" t="s">
        <v>56</v>
      </c>
      <c r="E174" s="59" t="s">
        <v>496</v>
      </c>
      <c r="F174" s="60" t="s">
        <v>497</v>
      </c>
      <c r="G174" s="61">
        <v>505524</v>
      </c>
      <c r="H174" s="61">
        <v>505524</v>
      </c>
      <c r="I174" s="61">
        <v>0</v>
      </c>
      <c r="J174" s="62">
        <v>0</v>
      </c>
      <c r="K174" s="63">
        <v>0</v>
      </c>
      <c r="L174" s="63">
        <v>82401.443527787604</v>
      </c>
      <c r="M174" s="63">
        <v>423122.55647221202</v>
      </c>
      <c r="N174" s="63">
        <v>-2.91038304567337E-11</v>
      </c>
      <c r="O174" s="63">
        <v>0</v>
      </c>
      <c r="P174" s="63">
        <v>0</v>
      </c>
      <c r="Q174" s="63">
        <v>0</v>
      </c>
      <c r="R174" s="64">
        <v>0</v>
      </c>
      <c r="ALQ174" s="6"/>
    </row>
    <row r="175" spans="1:1005" ht="28.4" customHeight="1" x14ac:dyDescent="0.35">
      <c r="A175" s="66" t="s">
        <v>414</v>
      </c>
      <c r="B175" s="67" t="s">
        <v>46</v>
      </c>
      <c r="C175" s="67" t="s">
        <v>55</v>
      </c>
      <c r="D175" s="67" t="s">
        <v>56</v>
      </c>
      <c r="E175" s="59" t="s">
        <v>415</v>
      </c>
      <c r="F175" s="60" t="s">
        <v>416</v>
      </c>
      <c r="G175" s="61">
        <v>750000</v>
      </c>
      <c r="H175" s="61">
        <v>750000</v>
      </c>
      <c r="I175" s="61">
        <v>0</v>
      </c>
      <c r="J175" s="62">
        <v>0</v>
      </c>
      <c r="K175" s="63">
        <v>0</v>
      </c>
      <c r="L175" s="63">
        <v>122251.53038399899</v>
      </c>
      <c r="M175" s="63">
        <v>627748.46961600101</v>
      </c>
      <c r="N175" s="63">
        <v>2.91038304567337E-11</v>
      </c>
      <c r="O175" s="63">
        <v>0</v>
      </c>
      <c r="P175" s="63">
        <v>0</v>
      </c>
      <c r="Q175" s="63">
        <v>0</v>
      </c>
      <c r="R175" s="64">
        <v>0</v>
      </c>
      <c r="ALQ175" s="6"/>
    </row>
    <row r="176" spans="1:1005" ht="28.4" customHeight="1" x14ac:dyDescent="0.35">
      <c r="A176" s="66" t="s">
        <v>429</v>
      </c>
      <c r="B176" s="67" t="s">
        <v>2042</v>
      </c>
      <c r="C176" s="67" t="s">
        <v>55</v>
      </c>
      <c r="D176" s="67" t="s">
        <v>56</v>
      </c>
      <c r="E176" s="59" t="s">
        <v>431</v>
      </c>
      <c r="F176" s="60" t="s">
        <v>432</v>
      </c>
      <c r="G176" s="61">
        <v>886524.9</v>
      </c>
      <c r="H176" s="61">
        <v>886524.9</v>
      </c>
      <c r="I176" s="61">
        <v>0</v>
      </c>
      <c r="J176" s="62">
        <v>0</v>
      </c>
      <c r="K176" s="63">
        <v>0</v>
      </c>
      <c r="L176" s="63">
        <v>114159.240455109</v>
      </c>
      <c r="M176" s="63">
        <v>586195.43054489105</v>
      </c>
      <c r="N176" s="63">
        <v>186170.22899999999</v>
      </c>
      <c r="O176" s="63">
        <v>0</v>
      </c>
      <c r="P176" s="63">
        <v>0</v>
      </c>
      <c r="Q176" s="63">
        <v>0</v>
      </c>
      <c r="R176" s="64">
        <v>0</v>
      </c>
      <c r="ALQ176" s="6"/>
    </row>
    <row r="177" spans="1:1005" ht="28.4" customHeight="1" x14ac:dyDescent="0.35">
      <c r="A177" s="66" t="s">
        <v>1294</v>
      </c>
      <c r="B177" s="67" t="s">
        <v>2042</v>
      </c>
      <c r="C177" s="67" t="s">
        <v>55</v>
      </c>
      <c r="D177" s="67" t="s">
        <v>56</v>
      </c>
      <c r="E177" s="59" t="s">
        <v>1295</v>
      </c>
      <c r="F177" s="60" t="s">
        <v>1296</v>
      </c>
      <c r="G177" s="61">
        <v>3448380</v>
      </c>
      <c r="H177" s="61">
        <v>3448380</v>
      </c>
      <c r="I177" s="61">
        <v>0</v>
      </c>
      <c r="J177" s="62">
        <v>0</v>
      </c>
      <c r="K177" s="63">
        <v>0</v>
      </c>
      <c r="L177" s="63">
        <v>236079.05011352201</v>
      </c>
      <c r="M177" s="63">
        <v>1101693.5294610001</v>
      </c>
      <c r="N177" s="63">
        <v>1202534.0204254801</v>
      </c>
      <c r="O177" s="63">
        <v>908073.4</v>
      </c>
      <c r="P177" s="63">
        <v>0</v>
      </c>
      <c r="Q177" s="63">
        <v>0</v>
      </c>
      <c r="R177" s="64">
        <v>0</v>
      </c>
      <c r="ALQ177" s="6"/>
    </row>
    <row r="178" spans="1:1005" ht="28.4" customHeight="1" x14ac:dyDescent="0.35">
      <c r="A178" s="66" t="s">
        <v>1499</v>
      </c>
      <c r="B178" s="67" t="s">
        <v>1409</v>
      </c>
      <c r="C178" s="67" t="s">
        <v>55</v>
      </c>
      <c r="D178" s="67" t="s">
        <v>56</v>
      </c>
      <c r="E178" s="59" t="s">
        <v>1500</v>
      </c>
      <c r="F178" s="60" t="s">
        <v>1501</v>
      </c>
      <c r="G178" s="61">
        <v>46274000</v>
      </c>
      <c r="H178" s="61">
        <v>46274000</v>
      </c>
      <c r="I178" s="61">
        <v>0</v>
      </c>
      <c r="J178" s="62">
        <v>0</v>
      </c>
      <c r="K178" s="63">
        <v>5000000</v>
      </c>
      <c r="L178" s="63">
        <v>6136146.9199999999</v>
      </c>
      <c r="M178" s="63">
        <v>16225395.75</v>
      </c>
      <c r="N178" s="63">
        <v>14912457.33</v>
      </c>
      <c r="O178" s="63">
        <v>4000000</v>
      </c>
      <c r="P178" s="63">
        <v>0</v>
      </c>
      <c r="Q178" s="63">
        <v>0</v>
      </c>
      <c r="R178" s="64">
        <v>0</v>
      </c>
      <c r="ALQ178" s="6"/>
    </row>
    <row r="179" spans="1:1005" ht="28.4" customHeight="1" x14ac:dyDescent="0.35">
      <c r="A179" s="66" t="s">
        <v>1412</v>
      </c>
      <c r="B179" s="67" t="s">
        <v>1409</v>
      </c>
      <c r="C179" s="67" t="s">
        <v>55</v>
      </c>
      <c r="D179" s="67" t="s">
        <v>56</v>
      </c>
      <c r="E179" s="59" t="s">
        <v>1414</v>
      </c>
      <c r="F179" s="60" t="s">
        <v>1415</v>
      </c>
      <c r="G179" s="61">
        <v>3850000</v>
      </c>
      <c r="H179" s="61">
        <v>3850000</v>
      </c>
      <c r="I179" s="61">
        <v>0</v>
      </c>
      <c r="J179" s="62">
        <v>0</v>
      </c>
      <c r="K179" s="63">
        <v>50000</v>
      </c>
      <c r="L179" s="63">
        <v>100000</v>
      </c>
      <c r="M179" s="63">
        <v>1400000</v>
      </c>
      <c r="N179" s="63">
        <v>1500000</v>
      </c>
      <c r="O179" s="63">
        <v>800000</v>
      </c>
      <c r="P179" s="63">
        <v>0</v>
      </c>
      <c r="Q179" s="63">
        <v>0</v>
      </c>
      <c r="R179" s="64">
        <v>0</v>
      </c>
      <c r="ALQ179" s="6"/>
    </row>
    <row r="180" spans="1:1005" ht="28.4" customHeight="1" x14ac:dyDescent="0.35">
      <c r="A180" s="66" t="s">
        <v>1408</v>
      </c>
      <c r="B180" s="67" t="s">
        <v>1409</v>
      </c>
      <c r="C180" s="67" t="s">
        <v>55</v>
      </c>
      <c r="D180" s="67" t="s">
        <v>56</v>
      </c>
      <c r="E180" s="59" t="s">
        <v>1410</v>
      </c>
      <c r="F180" s="60" t="s">
        <v>1411</v>
      </c>
      <c r="G180" s="61">
        <v>16850000</v>
      </c>
      <c r="H180" s="61">
        <v>16850000</v>
      </c>
      <c r="I180" s="61">
        <v>0</v>
      </c>
      <c r="J180" s="62">
        <v>0</v>
      </c>
      <c r="K180" s="63">
        <v>1000000</v>
      </c>
      <c r="L180" s="63">
        <v>1000000</v>
      </c>
      <c r="M180" s="63">
        <v>7300000</v>
      </c>
      <c r="N180" s="63">
        <v>5700000</v>
      </c>
      <c r="O180" s="63">
        <v>1850000</v>
      </c>
      <c r="P180" s="63">
        <v>0</v>
      </c>
      <c r="Q180" s="63">
        <v>0</v>
      </c>
      <c r="R180" s="64">
        <v>0</v>
      </c>
      <c r="ALQ180" s="6"/>
    </row>
    <row r="181" spans="1:1005" ht="28.4" customHeight="1" x14ac:dyDescent="0.35">
      <c r="A181" s="66" t="s">
        <v>1505</v>
      </c>
      <c r="B181" s="67" t="s">
        <v>1409</v>
      </c>
      <c r="C181" s="67" t="s">
        <v>55</v>
      </c>
      <c r="D181" s="67" t="s">
        <v>56</v>
      </c>
      <c r="E181" s="59" t="s">
        <v>1506</v>
      </c>
      <c r="F181" s="60" t="s">
        <v>1507</v>
      </c>
      <c r="G181" s="61">
        <v>20000000</v>
      </c>
      <c r="H181" s="61">
        <v>20000000</v>
      </c>
      <c r="I181" s="61">
        <v>0</v>
      </c>
      <c r="J181" s="62">
        <v>0</v>
      </c>
      <c r="K181" s="63">
        <v>150000</v>
      </c>
      <c r="L181" s="63">
        <v>1500000</v>
      </c>
      <c r="M181" s="63">
        <v>6700000</v>
      </c>
      <c r="N181" s="63">
        <v>9300000</v>
      </c>
      <c r="O181" s="63">
        <v>2350000</v>
      </c>
      <c r="P181" s="63">
        <v>0</v>
      </c>
      <c r="Q181" s="63">
        <v>0</v>
      </c>
      <c r="R181" s="64">
        <v>0</v>
      </c>
      <c r="ALQ181" s="6"/>
    </row>
    <row r="182" spans="1:1005" ht="28.4" customHeight="1" x14ac:dyDescent="0.35">
      <c r="A182" s="66" t="s">
        <v>1502</v>
      </c>
      <c r="B182" s="67" t="s">
        <v>1409</v>
      </c>
      <c r="C182" s="67" t="s">
        <v>55</v>
      </c>
      <c r="D182" s="67" t="s">
        <v>56</v>
      </c>
      <c r="E182" s="59" t="s">
        <v>1503</v>
      </c>
      <c r="F182" s="60" t="s">
        <v>1504</v>
      </c>
      <c r="G182" s="61">
        <v>17250000</v>
      </c>
      <c r="H182" s="61">
        <v>17250000</v>
      </c>
      <c r="I182" s="61">
        <v>0</v>
      </c>
      <c r="J182" s="62">
        <v>0</v>
      </c>
      <c r="K182" s="63">
        <v>500000</v>
      </c>
      <c r="L182" s="63">
        <v>1000000</v>
      </c>
      <c r="M182" s="63">
        <v>7000000</v>
      </c>
      <c r="N182" s="63">
        <v>7000000</v>
      </c>
      <c r="O182" s="63">
        <v>1750000</v>
      </c>
      <c r="P182" s="63">
        <v>0</v>
      </c>
      <c r="Q182" s="63">
        <v>0</v>
      </c>
      <c r="R182" s="64">
        <v>0</v>
      </c>
      <c r="ALQ182" s="6"/>
    </row>
    <row r="183" spans="1:1005" ht="28.4" customHeight="1" x14ac:dyDescent="0.35">
      <c r="A183" s="66" t="s">
        <v>1508</v>
      </c>
      <c r="B183" s="67" t="s">
        <v>1409</v>
      </c>
      <c r="C183" s="67" t="s">
        <v>55</v>
      </c>
      <c r="D183" s="67" t="s">
        <v>56</v>
      </c>
      <c r="E183" s="59" t="s">
        <v>1509</v>
      </c>
      <c r="F183" s="60" t="s">
        <v>1510</v>
      </c>
      <c r="G183" s="61">
        <v>26000000</v>
      </c>
      <c r="H183" s="61">
        <v>26000000</v>
      </c>
      <c r="I183" s="61">
        <v>0</v>
      </c>
      <c r="J183" s="62">
        <v>0</v>
      </c>
      <c r="K183" s="63">
        <v>1000000</v>
      </c>
      <c r="L183" s="63">
        <v>2000000</v>
      </c>
      <c r="M183" s="63">
        <v>9500000</v>
      </c>
      <c r="N183" s="63">
        <v>11000000</v>
      </c>
      <c r="O183" s="63">
        <v>2500000</v>
      </c>
      <c r="P183" s="63">
        <v>0</v>
      </c>
      <c r="Q183" s="63">
        <v>0</v>
      </c>
      <c r="R183" s="64">
        <v>0</v>
      </c>
      <c r="ALQ183" s="6"/>
    </row>
    <row r="184" spans="1:1005" ht="28.4" customHeight="1" x14ac:dyDescent="0.35">
      <c r="A184" s="66" t="s">
        <v>765</v>
      </c>
      <c r="B184" s="67" t="s">
        <v>364</v>
      </c>
      <c r="C184" s="67" t="s">
        <v>55</v>
      </c>
      <c r="D184" s="67" t="s">
        <v>56</v>
      </c>
      <c r="E184" s="59" t="s">
        <v>766</v>
      </c>
      <c r="F184" s="60" t="s">
        <v>767</v>
      </c>
      <c r="G184" s="61">
        <v>39141315.700000003</v>
      </c>
      <c r="H184" s="61">
        <v>39141315.700000003</v>
      </c>
      <c r="I184" s="61">
        <v>0</v>
      </c>
      <c r="J184" s="62">
        <v>0</v>
      </c>
      <c r="K184" s="63">
        <v>3979367.03</v>
      </c>
      <c r="L184" s="63">
        <v>5868073.4584319498</v>
      </c>
      <c r="M184" s="63">
        <v>15312697.859999999</v>
      </c>
      <c r="N184" s="63">
        <v>8460544.3670133408</v>
      </c>
      <c r="O184" s="63">
        <v>5520632.9800000004</v>
      </c>
      <c r="P184" s="63">
        <v>0</v>
      </c>
      <c r="Q184" s="63">
        <v>0</v>
      </c>
      <c r="R184" s="64">
        <v>0</v>
      </c>
      <c r="ALQ184" s="6"/>
    </row>
    <row r="185" spans="1:1005" ht="28.4" customHeight="1" x14ac:dyDescent="0.35">
      <c r="A185" s="66" t="s">
        <v>768</v>
      </c>
      <c r="B185" s="67" t="s">
        <v>364</v>
      </c>
      <c r="C185" s="67" t="s">
        <v>55</v>
      </c>
      <c r="D185" s="67" t="s">
        <v>56</v>
      </c>
      <c r="E185" s="59" t="s">
        <v>769</v>
      </c>
      <c r="F185" s="60" t="s">
        <v>770</v>
      </c>
      <c r="G185" s="61">
        <v>6830000</v>
      </c>
      <c r="H185" s="61">
        <v>6830000</v>
      </c>
      <c r="I185" s="61">
        <v>0</v>
      </c>
      <c r="J185" s="62">
        <v>0</v>
      </c>
      <c r="K185" s="63">
        <v>800000</v>
      </c>
      <c r="L185" s="63">
        <v>1304016.32409599</v>
      </c>
      <c r="M185" s="63">
        <v>4725983.6759040104</v>
      </c>
      <c r="N185" s="63">
        <v>-4.65661287307739E-10</v>
      </c>
      <c r="O185" s="63">
        <v>0</v>
      </c>
      <c r="P185" s="63">
        <v>0</v>
      </c>
      <c r="Q185" s="63">
        <v>0</v>
      </c>
      <c r="R185" s="64">
        <v>0</v>
      </c>
      <c r="ALQ185" s="6"/>
    </row>
    <row r="186" spans="1:1005" ht="28.4" customHeight="1" x14ac:dyDescent="0.35">
      <c r="A186" s="66" t="s">
        <v>762</v>
      </c>
      <c r="B186" s="67" t="s">
        <v>364</v>
      </c>
      <c r="C186" s="67" t="s">
        <v>55</v>
      </c>
      <c r="D186" s="67" t="s">
        <v>56</v>
      </c>
      <c r="E186" s="59" t="s">
        <v>763</v>
      </c>
      <c r="F186" s="60" t="s">
        <v>764</v>
      </c>
      <c r="G186" s="61">
        <v>8186700</v>
      </c>
      <c r="H186" s="61">
        <v>8186700</v>
      </c>
      <c r="I186" s="61">
        <v>0</v>
      </c>
      <c r="J186" s="62">
        <v>0</v>
      </c>
      <c r="K186" s="63">
        <v>1400000</v>
      </c>
      <c r="L186" s="63">
        <v>1467018.36460799</v>
      </c>
      <c r="M186" s="63">
        <v>4419681.6399999997</v>
      </c>
      <c r="N186" s="63">
        <v>900000</v>
      </c>
      <c r="O186" s="63">
        <v>0</v>
      </c>
      <c r="P186" s="63">
        <v>0</v>
      </c>
      <c r="Q186" s="63">
        <v>0</v>
      </c>
      <c r="R186" s="64">
        <v>0</v>
      </c>
      <c r="ALQ186" s="6"/>
    </row>
    <row r="187" spans="1:1005" ht="28.4" customHeight="1" x14ac:dyDescent="0.35">
      <c r="A187" s="66" t="s">
        <v>164</v>
      </c>
      <c r="B187" s="67" t="s">
        <v>156</v>
      </c>
      <c r="C187" s="67" t="s">
        <v>55</v>
      </c>
      <c r="D187" s="67" t="s">
        <v>56</v>
      </c>
      <c r="E187" s="59" t="s">
        <v>165</v>
      </c>
      <c r="F187" s="60" t="s">
        <v>166</v>
      </c>
      <c r="G187" s="61">
        <v>7716088.7300000004</v>
      </c>
      <c r="H187" s="61">
        <v>7716088.7300000004</v>
      </c>
      <c r="I187" s="61">
        <v>0</v>
      </c>
      <c r="J187" s="62">
        <v>0</v>
      </c>
      <c r="K187" s="63">
        <v>1500000</v>
      </c>
      <c r="L187" s="63">
        <v>2311826.62</v>
      </c>
      <c r="M187" s="63">
        <v>1500000</v>
      </c>
      <c r="N187" s="63">
        <v>2404262.11</v>
      </c>
      <c r="O187" s="63">
        <v>0</v>
      </c>
      <c r="P187" s="63">
        <v>0</v>
      </c>
      <c r="Q187" s="63">
        <v>0</v>
      </c>
      <c r="R187" s="64">
        <v>0</v>
      </c>
      <c r="ALQ187" s="6"/>
    </row>
    <row r="188" spans="1:1005" ht="28.4" customHeight="1" x14ac:dyDescent="0.35">
      <c r="A188" s="66" t="s">
        <v>565</v>
      </c>
      <c r="B188" s="67" t="s">
        <v>558</v>
      </c>
      <c r="C188" s="67" t="s">
        <v>55</v>
      </c>
      <c r="D188" s="67" t="s">
        <v>56</v>
      </c>
      <c r="E188" s="59" t="s">
        <v>566</v>
      </c>
      <c r="F188" s="60" t="s">
        <v>567</v>
      </c>
      <c r="G188" s="61">
        <v>8422807.8100000005</v>
      </c>
      <c r="H188" s="61">
        <v>8422807.8100000005</v>
      </c>
      <c r="I188" s="61">
        <v>0</v>
      </c>
      <c r="J188" s="62">
        <v>0</v>
      </c>
      <c r="K188" s="63">
        <v>842280.78</v>
      </c>
      <c r="L188" s="63">
        <v>823760.91592223896</v>
      </c>
      <c r="M188" s="63">
        <v>3368123.12</v>
      </c>
      <c r="N188" s="63">
        <v>3388642.99</v>
      </c>
      <c r="O188" s="63">
        <v>0</v>
      </c>
      <c r="P188" s="63">
        <v>0</v>
      </c>
      <c r="Q188" s="63">
        <v>0</v>
      </c>
      <c r="R188" s="64">
        <v>0</v>
      </c>
      <c r="ALQ188" s="6"/>
    </row>
    <row r="189" spans="1:1005" ht="28.4" customHeight="1" x14ac:dyDescent="0.35">
      <c r="A189" s="66" t="s">
        <v>568</v>
      </c>
      <c r="B189" s="67" t="s">
        <v>558</v>
      </c>
      <c r="C189" s="67" t="s">
        <v>55</v>
      </c>
      <c r="D189" s="67" t="s">
        <v>56</v>
      </c>
      <c r="E189" s="59" t="s">
        <v>569</v>
      </c>
      <c r="F189" s="60" t="s">
        <v>570</v>
      </c>
      <c r="G189" s="61">
        <v>8150889.5999999996</v>
      </c>
      <c r="H189" s="61">
        <v>8150889.5999999996</v>
      </c>
      <c r="I189" s="61">
        <v>0</v>
      </c>
      <c r="J189" s="62">
        <v>0</v>
      </c>
      <c r="K189" s="63">
        <v>885089.9</v>
      </c>
      <c r="L189" s="63">
        <v>797166.98207281705</v>
      </c>
      <c r="M189" s="63">
        <v>3278268.42</v>
      </c>
      <c r="N189" s="63">
        <v>3190364.3</v>
      </c>
      <c r="O189" s="63">
        <v>0</v>
      </c>
      <c r="P189" s="63">
        <v>0</v>
      </c>
      <c r="Q189" s="63">
        <v>0</v>
      </c>
      <c r="R189" s="64">
        <v>0</v>
      </c>
      <c r="ALQ189" s="6"/>
    </row>
    <row r="190" spans="1:1005" ht="28.4" customHeight="1" x14ac:dyDescent="0.35">
      <c r="A190" s="66" t="s">
        <v>517</v>
      </c>
      <c r="B190" s="67" t="s">
        <v>110</v>
      </c>
      <c r="C190" s="67" t="s">
        <v>55</v>
      </c>
      <c r="D190" s="67" t="s">
        <v>56</v>
      </c>
      <c r="E190" s="59" t="s">
        <v>518</v>
      </c>
      <c r="F190" s="60" t="s">
        <v>519</v>
      </c>
      <c r="G190" s="61">
        <v>501431.18</v>
      </c>
      <c r="H190" s="61">
        <v>501431.18</v>
      </c>
      <c r="I190" s="61">
        <v>0</v>
      </c>
      <c r="J190" s="62">
        <v>0</v>
      </c>
      <c r="K190" s="63">
        <v>117325.06</v>
      </c>
      <c r="L190" s="63">
        <v>384106.12</v>
      </c>
      <c r="M190" s="63">
        <v>0</v>
      </c>
      <c r="N190" s="63">
        <v>0</v>
      </c>
      <c r="O190" s="63">
        <v>0</v>
      </c>
      <c r="P190" s="63">
        <v>0</v>
      </c>
      <c r="Q190" s="63">
        <v>0</v>
      </c>
      <c r="R190" s="64">
        <v>0</v>
      </c>
      <c r="ALQ190" s="6"/>
    </row>
    <row r="191" spans="1:1005" ht="28.4" customHeight="1" x14ac:dyDescent="0.35">
      <c r="A191" s="66" t="s">
        <v>520</v>
      </c>
      <c r="B191" s="67" t="s">
        <v>110</v>
      </c>
      <c r="C191" s="67" t="s">
        <v>55</v>
      </c>
      <c r="D191" s="67" t="s">
        <v>56</v>
      </c>
      <c r="E191" s="59" t="s">
        <v>521</v>
      </c>
      <c r="F191" s="60" t="s">
        <v>522</v>
      </c>
      <c r="G191" s="61">
        <v>1679051.19</v>
      </c>
      <c r="H191" s="61">
        <v>1679051.19</v>
      </c>
      <c r="I191" s="61">
        <v>0</v>
      </c>
      <c r="J191" s="62">
        <v>0</v>
      </c>
      <c r="K191" s="63">
        <v>338553.71</v>
      </c>
      <c r="L191" s="63">
        <v>218503.82454119201</v>
      </c>
      <c r="M191" s="63">
        <v>1121993.65545881</v>
      </c>
      <c r="N191" s="63">
        <v>0</v>
      </c>
      <c r="O191" s="63">
        <v>0</v>
      </c>
      <c r="P191" s="63">
        <v>0</v>
      </c>
      <c r="Q191" s="63">
        <v>0</v>
      </c>
      <c r="R191" s="64">
        <v>0</v>
      </c>
      <c r="ALQ191" s="6"/>
    </row>
    <row r="192" spans="1:1005" ht="28.4" customHeight="1" x14ac:dyDescent="0.35">
      <c r="A192" s="66" t="s">
        <v>910</v>
      </c>
      <c r="B192" s="67" t="s">
        <v>907</v>
      </c>
      <c r="C192" s="67" t="s">
        <v>55</v>
      </c>
      <c r="D192" s="67" t="s">
        <v>56</v>
      </c>
      <c r="E192" s="59" t="s">
        <v>911</v>
      </c>
      <c r="F192" s="60" t="s">
        <v>912</v>
      </c>
      <c r="G192" s="61">
        <v>7390000</v>
      </c>
      <c r="H192" s="61">
        <v>7390000</v>
      </c>
      <c r="I192" s="61">
        <v>0</v>
      </c>
      <c r="J192" s="62">
        <v>0</v>
      </c>
      <c r="K192" s="63">
        <v>739000</v>
      </c>
      <c r="L192" s="63">
        <v>1401817.54840319</v>
      </c>
      <c r="M192" s="63">
        <v>3196185</v>
      </c>
      <c r="N192" s="63">
        <v>2052997.45</v>
      </c>
      <c r="O192" s="63">
        <v>0</v>
      </c>
      <c r="P192" s="63">
        <v>0</v>
      </c>
      <c r="Q192" s="63">
        <v>0</v>
      </c>
      <c r="R192" s="64">
        <v>0</v>
      </c>
      <c r="ALQ192" s="6"/>
    </row>
    <row r="193" spans="1:1005" ht="28.4" customHeight="1" x14ac:dyDescent="0.35">
      <c r="A193" s="66" t="s">
        <v>367</v>
      </c>
      <c r="B193" s="67" t="s">
        <v>152</v>
      </c>
      <c r="C193" s="67" t="s">
        <v>55</v>
      </c>
      <c r="D193" s="67" t="s">
        <v>56</v>
      </c>
      <c r="E193" s="59" t="s">
        <v>2065</v>
      </c>
      <c r="F193" s="60" t="s">
        <v>2068</v>
      </c>
      <c r="G193" s="61">
        <v>4926282</v>
      </c>
      <c r="H193" s="61">
        <v>4926282</v>
      </c>
      <c r="I193" s="61">
        <v>0</v>
      </c>
      <c r="J193" s="62">
        <v>0</v>
      </c>
      <c r="K193" s="63">
        <v>476282</v>
      </c>
      <c r="L193" s="63">
        <v>912811.42686719203</v>
      </c>
      <c r="M193" s="63">
        <v>2387188.5731328102</v>
      </c>
      <c r="N193" s="63">
        <v>1150000</v>
      </c>
      <c r="O193" s="63">
        <v>0</v>
      </c>
      <c r="P193" s="63">
        <v>0</v>
      </c>
      <c r="Q193" s="63">
        <v>0</v>
      </c>
      <c r="R193" s="64">
        <v>0</v>
      </c>
      <c r="ALQ193" s="6"/>
    </row>
    <row r="194" spans="1:1005" ht="28.4" customHeight="1" x14ac:dyDescent="0.35">
      <c r="A194" s="66" t="s">
        <v>774</v>
      </c>
      <c r="B194" s="67" t="s">
        <v>370</v>
      </c>
      <c r="C194" s="67" t="s">
        <v>55</v>
      </c>
      <c r="D194" s="67" t="s">
        <v>56</v>
      </c>
      <c r="E194" s="59" t="s">
        <v>775</v>
      </c>
      <c r="F194" s="60" t="s">
        <v>776</v>
      </c>
      <c r="G194" s="61">
        <v>7296539.5</v>
      </c>
      <c r="H194" s="61">
        <v>7296539.5</v>
      </c>
      <c r="I194" s="61">
        <v>0</v>
      </c>
      <c r="J194" s="62">
        <v>0</v>
      </c>
      <c r="K194" s="63">
        <v>364826.97499999998</v>
      </c>
      <c r="L194" s="63">
        <v>1070415.7444587599</v>
      </c>
      <c r="M194" s="63">
        <v>4161343.7785813599</v>
      </c>
      <c r="N194" s="63">
        <v>1699953.0019598801</v>
      </c>
      <c r="O194" s="63">
        <v>0</v>
      </c>
      <c r="P194" s="63">
        <v>0</v>
      </c>
      <c r="Q194" s="63">
        <v>0</v>
      </c>
      <c r="R194" s="64">
        <v>0</v>
      </c>
      <c r="ALQ194" s="6"/>
    </row>
    <row r="195" spans="1:1005" ht="28.4" customHeight="1" x14ac:dyDescent="0.35">
      <c r="A195" s="66" t="s">
        <v>155</v>
      </c>
      <c r="B195" s="67" t="s">
        <v>156</v>
      </c>
      <c r="C195" s="67" t="s">
        <v>55</v>
      </c>
      <c r="D195" s="67" t="s">
        <v>56</v>
      </c>
      <c r="E195" s="59" t="s">
        <v>157</v>
      </c>
      <c r="F195" s="60" t="s">
        <v>158</v>
      </c>
      <c r="G195" s="61">
        <v>12801651.4</v>
      </c>
      <c r="H195" s="61">
        <v>12801651.4</v>
      </c>
      <c r="I195" s="61">
        <v>0</v>
      </c>
      <c r="J195" s="62">
        <v>0</v>
      </c>
      <c r="K195" s="63">
        <v>3000000</v>
      </c>
      <c r="L195" s="63">
        <v>4475915.1500000004</v>
      </c>
      <c r="M195" s="63">
        <v>2000000</v>
      </c>
      <c r="N195" s="63">
        <v>3325736.25</v>
      </c>
      <c r="O195" s="63">
        <v>0</v>
      </c>
      <c r="P195" s="63">
        <v>0</v>
      </c>
      <c r="Q195" s="63">
        <v>0</v>
      </c>
      <c r="R195" s="64">
        <v>0</v>
      </c>
      <c r="ALQ195" s="6"/>
    </row>
    <row r="196" spans="1:1005" ht="28.4" customHeight="1" x14ac:dyDescent="0.35">
      <c r="A196" s="66" t="s">
        <v>553</v>
      </c>
      <c r="B196" s="67" t="s">
        <v>554</v>
      </c>
      <c r="C196" s="67" t="s">
        <v>55</v>
      </c>
      <c r="D196" s="67" t="s">
        <v>56</v>
      </c>
      <c r="E196" s="59" t="s">
        <v>555</v>
      </c>
      <c r="F196" s="60" t="s">
        <v>556</v>
      </c>
      <c r="G196" s="61">
        <v>21497000</v>
      </c>
      <c r="H196" s="61">
        <v>21497000</v>
      </c>
      <c r="I196" s="61">
        <v>0</v>
      </c>
      <c r="J196" s="62">
        <v>0</v>
      </c>
      <c r="K196" s="63">
        <v>2149700</v>
      </c>
      <c r="L196" s="63">
        <v>4127139.3</v>
      </c>
      <c r="M196" s="63">
        <v>5546510.7000000002</v>
      </c>
      <c r="N196" s="63">
        <v>5224550</v>
      </c>
      <c r="O196" s="63">
        <v>4449100</v>
      </c>
      <c r="P196" s="63">
        <v>0</v>
      </c>
      <c r="Q196" s="63">
        <v>0</v>
      </c>
      <c r="R196" s="64">
        <v>0</v>
      </c>
      <c r="ALQ196" s="6"/>
    </row>
    <row r="197" spans="1:1005" ht="28.4" customHeight="1" x14ac:dyDescent="0.35">
      <c r="A197" s="66" t="s">
        <v>369</v>
      </c>
      <c r="B197" s="67" t="s">
        <v>370</v>
      </c>
      <c r="C197" s="67" t="s">
        <v>55</v>
      </c>
      <c r="D197" s="67" t="s">
        <v>56</v>
      </c>
      <c r="E197" s="59" t="s">
        <v>371</v>
      </c>
      <c r="F197" s="60" t="s">
        <v>372</v>
      </c>
      <c r="G197" s="61">
        <v>2948500</v>
      </c>
      <c r="H197" s="61">
        <v>2948500</v>
      </c>
      <c r="I197" s="61">
        <v>0</v>
      </c>
      <c r="J197" s="62">
        <v>0</v>
      </c>
      <c r="K197" s="63">
        <v>147425</v>
      </c>
      <c r="L197" s="63">
        <v>817039.57796436804</v>
      </c>
      <c r="M197" s="63">
        <v>1984035.4220356301</v>
      </c>
      <c r="N197" s="63">
        <v>0</v>
      </c>
      <c r="O197" s="63">
        <v>0</v>
      </c>
      <c r="P197" s="63">
        <v>0</v>
      </c>
      <c r="Q197" s="63">
        <v>0</v>
      </c>
      <c r="R197" s="64">
        <v>0</v>
      </c>
      <c r="ALQ197" s="6"/>
    </row>
    <row r="198" spans="1:1005" ht="28.4" customHeight="1" x14ac:dyDescent="0.35">
      <c r="A198" s="66" t="s">
        <v>913</v>
      </c>
      <c r="B198" s="67" t="s">
        <v>907</v>
      </c>
      <c r="C198" s="67" t="s">
        <v>55</v>
      </c>
      <c r="D198" s="67" t="s">
        <v>56</v>
      </c>
      <c r="E198" s="59" t="s">
        <v>914</v>
      </c>
      <c r="F198" s="60" t="s">
        <v>915</v>
      </c>
      <c r="G198" s="61">
        <v>8330000</v>
      </c>
      <c r="H198" s="61">
        <v>8330000</v>
      </c>
      <c r="I198" s="61">
        <v>0</v>
      </c>
      <c r="J198" s="62">
        <v>0</v>
      </c>
      <c r="K198" s="63">
        <v>1134000</v>
      </c>
      <c r="L198" s="63">
        <v>1369217.1403007901</v>
      </c>
      <c r="M198" s="63">
        <v>2918116.43</v>
      </c>
      <c r="N198" s="63">
        <v>2908666.43</v>
      </c>
      <c r="O198" s="63">
        <v>0</v>
      </c>
      <c r="P198" s="63">
        <v>0</v>
      </c>
      <c r="Q198" s="63">
        <v>0</v>
      </c>
      <c r="R198" s="64">
        <v>0</v>
      </c>
      <c r="ALQ198" s="6"/>
    </row>
    <row r="199" spans="1:1005" ht="28.4" customHeight="1" x14ac:dyDescent="0.35">
      <c r="A199" s="66" t="s">
        <v>1647</v>
      </c>
      <c r="B199" s="67" t="s">
        <v>1648</v>
      </c>
      <c r="C199" s="67" t="s">
        <v>55</v>
      </c>
      <c r="D199" s="67" t="s">
        <v>56</v>
      </c>
      <c r="E199" s="59" t="s">
        <v>1649</v>
      </c>
      <c r="F199" s="60" t="s">
        <v>1650</v>
      </c>
      <c r="G199" s="61">
        <v>37718800</v>
      </c>
      <c r="H199" s="61">
        <v>37718800</v>
      </c>
      <c r="I199" s="61">
        <v>0</v>
      </c>
      <c r="J199" s="62">
        <v>0</v>
      </c>
      <c r="K199" s="63">
        <v>4215500</v>
      </c>
      <c r="L199" s="63">
        <v>1142749.79</v>
      </c>
      <c r="M199" s="63">
        <v>8302116.3124257904</v>
      </c>
      <c r="N199" s="63">
        <v>8719871.4445022196</v>
      </c>
      <c r="O199" s="63">
        <v>8000000</v>
      </c>
      <c r="P199" s="63">
        <v>7338562.4500000002</v>
      </c>
      <c r="Q199" s="63">
        <v>0</v>
      </c>
      <c r="R199" s="64">
        <v>0</v>
      </c>
      <c r="ALQ199" s="6"/>
    </row>
    <row r="200" spans="1:1005" ht="28.4" customHeight="1" x14ac:dyDescent="0.35">
      <c r="A200" s="66" t="s">
        <v>906</v>
      </c>
      <c r="B200" s="67" t="s">
        <v>907</v>
      </c>
      <c r="C200" s="67" t="s">
        <v>55</v>
      </c>
      <c r="D200" s="67" t="s">
        <v>56</v>
      </c>
      <c r="E200" s="59" t="s">
        <v>908</v>
      </c>
      <c r="F200" s="60" t="s">
        <v>909</v>
      </c>
      <c r="G200" s="61">
        <v>16000000</v>
      </c>
      <c r="H200" s="61">
        <v>16000000</v>
      </c>
      <c r="I200" s="61">
        <v>0</v>
      </c>
      <c r="J200" s="62">
        <v>0</v>
      </c>
      <c r="K200" s="63">
        <v>900000</v>
      </c>
      <c r="L200" s="63">
        <v>1956024.4861439799</v>
      </c>
      <c r="M200" s="63">
        <v>6604232.6248515705</v>
      </c>
      <c r="N200" s="63">
        <v>6539742.88900444</v>
      </c>
      <c r="O200" s="63">
        <v>0</v>
      </c>
      <c r="P200" s="63">
        <v>0</v>
      </c>
      <c r="Q200" s="63">
        <v>0</v>
      </c>
      <c r="R200" s="64">
        <v>0</v>
      </c>
      <c r="ALQ200" s="6"/>
    </row>
    <row r="201" spans="1:1005" ht="28.4" customHeight="1" x14ac:dyDescent="0.35">
      <c r="A201" s="66" t="s">
        <v>771</v>
      </c>
      <c r="B201" s="67" t="s">
        <v>364</v>
      </c>
      <c r="C201" s="67" t="s">
        <v>55</v>
      </c>
      <c r="D201" s="67" t="s">
        <v>56</v>
      </c>
      <c r="E201" s="59" t="s">
        <v>772</v>
      </c>
      <c r="F201" s="60" t="s">
        <v>773</v>
      </c>
      <c r="G201" s="61">
        <v>37470000</v>
      </c>
      <c r="H201" s="61">
        <v>37470000</v>
      </c>
      <c r="I201" s="61">
        <v>0</v>
      </c>
      <c r="J201" s="62">
        <v>0</v>
      </c>
      <c r="K201" s="63">
        <v>3500000</v>
      </c>
      <c r="L201" s="63">
        <v>5542069.3774079503</v>
      </c>
      <c r="M201" s="63">
        <v>20745325.770412799</v>
      </c>
      <c r="N201" s="63">
        <v>7682604.85217926</v>
      </c>
      <c r="O201" s="63">
        <v>0</v>
      </c>
      <c r="P201" s="63">
        <v>0</v>
      </c>
      <c r="Q201" s="63">
        <v>0</v>
      </c>
      <c r="R201" s="64">
        <v>0</v>
      </c>
      <c r="ALQ201" s="6"/>
    </row>
    <row r="202" spans="1:1005" ht="28.4" customHeight="1" x14ac:dyDescent="0.35">
      <c r="A202" s="66" t="s">
        <v>759</v>
      </c>
      <c r="B202" s="67" t="s">
        <v>364</v>
      </c>
      <c r="C202" s="67" t="s">
        <v>55</v>
      </c>
      <c r="D202" s="67" t="s">
        <v>56</v>
      </c>
      <c r="E202" s="59" t="s">
        <v>760</v>
      </c>
      <c r="F202" s="60" t="s">
        <v>761</v>
      </c>
      <c r="G202" s="61">
        <v>4500000</v>
      </c>
      <c r="H202" s="61">
        <v>4500000</v>
      </c>
      <c r="I202" s="61">
        <v>0</v>
      </c>
      <c r="J202" s="62">
        <v>0</v>
      </c>
      <c r="K202" s="63">
        <v>450000</v>
      </c>
      <c r="L202" s="63">
        <v>1173614.69168639</v>
      </c>
      <c r="M202" s="63">
        <v>2876385.30831361</v>
      </c>
      <c r="N202" s="63">
        <v>0</v>
      </c>
      <c r="O202" s="63">
        <v>0</v>
      </c>
      <c r="P202" s="63">
        <v>0</v>
      </c>
      <c r="Q202" s="63">
        <v>0</v>
      </c>
      <c r="R202" s="64">
        <v>0</v>
      </c>
      <c r="ALQ202" s="6"/>
    </row>
    <row r="203" spans="1:1005" ht="28.4" customHeight="1" x14ac:dyDescent="0.35">
      <c r="A203" s="66" t="s">
        <v>557</v>
      </c>
      <c r="B203" s="67" t="s">
        <v>558</v>
      </c>
      <c r="C203" s="67" t="s">
        <v>55</v>
      </c>
      <c r="D203" s="67" t="s">
        <v>56</v>
      </c>
      <c r="E203" s="59" t="s">
        <v>559</v>
      </c>
      <c r="F203" s="60" t="s">
        <v>560</v>
      </c>
      <c r="G203" s="61">
        <v>8858138.7599999998</v>
      </c>
      <c r="H203" s="61">
        <v>8858138.7599999998</v>
      </c>
      <c r="I203" s="61">
        <v>0</v>
      </c>
      <c r="J203" s="62">
        <v>0</v>
      </c>
      <c r="K203" s="63">
        <v>885813.88</v>
      </c>
      <c r="L203" s="63">
        <v>866336.81581105501</v>
      </c>
      <c r="M203" s="63">
        <v>3543255.5</v>
      </c>
      <c r="N203" s="63">
        <v>3562732.53</v>
      </c>
      <c r="O203" s="63">
        <v>0</v>
      </c>
      <c r="P203" s="63">
        <v>0</v>
      </c>
      <c r="Q203" s="63">
        <v>0</v>
      </c>
      <c r="R203" s="64">
        <v>0</v>
      </c>
      <c r="ALQ203" s="6"/>
    </row>
    <row r="204" spans="1:1005" s="29" customFormat="1" ht="28.4" customHeight="1" x14ac:dyDescent="0.35">
      <c r="A204" s="66" t="s">
        <v>561</v>
      </c>
      <c r="B204" s="67" t="s">
        <v>562</v>
      </c>
      <c r="C204" s="67" t="s">
        <v>55</v>
      </c>
      <c r="D204" s="67" t="s">
        <v>56</v>
      </c>
      <c r="E204" s="59" t="s">
        <v>563</v>
      </c>
      <c r="F204" s="60" t="s">
        <v>564</v>
      </c>
      <c r="G204" s="61">
        <v>8855238.7200000007</v>
      </c>
      <c r="H204" s="61">
        <v>8855238.7200000007</v>
      </c>
      <c r="I204" s="61">
        <v>0</v>
      </c>
      <c r="J204" s="62">
        <v>0</v>
      </c>
      <c r="K204" s="63">
        <v>885523.87</v>
      </c>
      <c r="L204" s="63">
        <v>866053.18834851496</v>
      </c>
      <c r="M204" s="63">
        <v>3542095.49</v>
      </c>
      <c r="N204" s="63">
        <v>3561566.17</v>
      </c>
      <c r="O204" s="63">
        <v>0</v>
      </c>
      <c r="P204" s="63">
        <v>0</v>
      </c>
      <c r="Q204" s="63">
        <v>0</v>
      </c>
      <c r="R204" s="65">
        <v>0</v>
      </c>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c r="BJ204" s="28"/>
      <c r="BK204" s="28"/>
      <c r="BL204" s="28"/>
      <c r="BM204" s="28"/>
      <c r="BN204" s="28"/>
      <c r="BO204" s="28"/>
      <c r="BP204" s="28"/>
      <c r="BQ204" s="28"/>
      <c r="BR204" s="28"/>
      <c r="BS204" s="28"/>
      <c r="BT204" s="28"/>
      <c r="BU204" s="28"/>
      <c r="BV204" s="28"/>
      <c r="BW204" s="28"/>
      <c r="BX204" s="28"/>
      <c r="BY204" s="28"/>
      <c r="BZ204" s="28"/>
      <c r="CA204" s="28"/>
      <c r="CB204" s="28"/>
      <c r="CC204" s="28"/>
      <c r="CD204" s="28"/>
      <c r="CE204" s="28"/>
      <c r="CF204" s="28"/>
      <c r="CG204" s="28"/>
      <c r="CH204" s="28"/>
      <c r="CI204" s="28"/>
      <c r="CJ204" s="28"/>
      <c r="CK204" s="28"/>
      <c r="CL204" s="28"/>
      <c r="CM204" s="28"/>
      <c r="CN204" s="28"/>
      <c r="CO204" s="28"/>
      <c r="CP204" s="28"/>
      <c r="CQ204" s="28"/>
      <c r="CR204" s="28"/>
      <c r="CS204" s="28"/>
      <c r="CT204" s="28"/>
      <c r="CU204" s="28"/>
      <c r="CV204" s="28"/>
      <c r="CW204" s="28"/>
      <c r="CX204" s="28"/>
      <c r="CY204" s="28"/>
      <c r="CZ204" s="28"/>
      <c r="DA204" s="28"/>
      <c r="DB204" s="28"/>
      <c r="DC204" s="28"/>
      <c r="DD204" s="28"/>
      <c r="DE204" s="28"/>
      <c r="DF204" s="28"/>
      <c r="DG204" s="28"/>
      <c r="DH204" s="28"/>
      <c r="DI204" s="28"/>
      <c r="DJ204" s="28"/>
      <c r="DK204" s="28"/>
      <c r="DL204" s="28"/>
      <c r="DM204" s="28"/>
      <c r="DN204" s="28"/>
      <c r="DO204" s="28"/>
      <c r="DP204" s="28"/>
      <c r="DQ204" s="28"/>
      <c r="DR204" s="28"/>
      <c r="DS204" s="28"/>
      <c r="DT204" s="28"/>
      <c r="DU204" s="28"/>
      <c r="DV204" s="28"/>
      <c r="DW204" s="28"/>
      <c r="DX204" s="28"/>
      <c r="DY204" s="28"/>
      <c r="DZ204" s="28"/>
      <c r="EA204" s="28"/>
      <c r="EB204" s="28"/>
      <c r="EC204" s="28"/>
      <c r="ED204" s="28"/>
      <c r="EE204" s="28"/>
      <c r="EF204" s="28"/>
      <c r="EG204" s="28"/>
      <c r="EH204" s="28"/>
      <c r="EI204" s="28"/>
      <c r="EJ204" s="28"/>
      <c r="EK204" s="28"/>
      <c r="EL204" s="28"/>
      <c r="EM204" s="28"/>
      <c r="EN204" s="28"/>
      <c r="EO204" s="28"/>
      <c r="EP204" s="28"/>
      <c r="EQ204" s="28"/>
      <c r="ER204" s="28"/>
      <c r="ES204" s="28"/>
      <c r="ET204" s="28"/>
      <c r="EU204" s="28"/>
      <c r="EV204" s="28"/>
      <c r="EW204" s="28"/>
      <c r="EX204" s="28"/>
      <c r="EY204" s="28"/>
      <c r="EZ204" s="28"/>
      <c r="FA204" s="28"/>
      <c r="FB204" s="28"/>
      <c r="FC204" s="28"/>
      <c r="FD204" s="28"/>
      <c r="FE204" s="28"/>
      <c r="FF204" s="28"/>
      <c r="FG204" s="28"/>
      <c r="FH204" s="28"/>
      <c r="FI204" s="28"/>
      <c r="FJ204" s="28"/>
      <c r="FK204" s="28"/>
      <c r="FL204" s="28"/>
      <c r="FM204" s="28"/>
      <c r="FN204" s="28"/>
      <c r="FO204" s="28"/>
      <c r="FP204" s="28"/>
      <c r="FQ204" s="28"/>
      <c r="FR204" s="28"/>
      <c r="FS204" s="28"/>
      <c r="FT204" s="28"/>
      <c r="FU204" s="28"/>
      <c r="FV204" s="28"/>
      <c r="FW204" s="28"/>
      <c r="FX204" s="28"/>
      <c r="FY204" s="28"/>
      <c r="FZ204" s="28"/>
      <c r="GA204" s="28"/>
      <c r="GB204" s="28"/>
      <c r="GC204" s="28"/>
      <c r="GD204" s="28"/>
      <c r="GE204" s="28"/>
      <c r="GF204" s="28"/>
      <c r="GG204" s="28"/>
      <c r="GH204" s="28"/>
      <c r="GI204" s="28"/>
      <c r="GJ204" s="28"/>
      <c r="GK204" s="28"/>
      <c r="GL204" s="28"/>
      <c r="GM204" s="28"/>
      <c r="GN204" s="28"/>
      <c r="GO204" s="28"/>
      <c r="GP204" s="28"/>
      <c r="GQ204" s="28"/>
      <c r="GR204" s="28"/>
      <c r="GS204" s="28"/>
      <c r="GT204" s="28"/>
      <c r="GU204" s="28"/>
      <c r="GV204" s="28"/>
      <c r="GW204" s="28"/>
      <c r="GX204" s="28"/>
      <c r="GY204" s="28"/>
      <c r="GZ204" s="28"/>
      <c r="HA204" s="28"/>
      <c r="HB204" s="28"/>
      <c r="HC204" s="28"/>
      <c r="HD204" s="28"/>
      <c r="HE204" s="28"/>
      <c r="HF204" s="28"/>
      <c r="HG204" s="28"/>
      <c r="HH204" s="28"/>
      <c r="HI204" s="28"/>
      <c r="HJ204" s="28"/>
      <c r="HK204" s="28"/>
      <c r="HL204" s="28"/>
      <c r="HM204" s="28"/>
      <c r="HN204" s="28"/>
      <c r="HO204" s="28"/>
      <c r="HP204" s="28"/>
      <c r="HQ204" s="28"/>
      <c r="HR204" s="28"/>
      <c r="HS204" s="28"/>
      <c r="HT204" s="28"/>
      <c r="HU204" s="28"/>
      <c r="HV204" s="28"/>
      <c r="HW204" s="28"/>
      <c r="HX204" s="28"/>
      <c r="HY204" s="28"/>
      <c r="HZ204" s="28"/>
      <c r="IA204" s="28"/>
      <c r="IB204" s="28"/>
      <c r="IC204" s="28"/>
      <c r="ID204" s="28"/>
      <c r="IE204" s="28"/>
      <c r="IF204" s="28"/>
      <c r="IG204" s="28"/>
      <c r="IH204" s="28"/>
      <c r="II204" s="28"/>
      <c r="IJ204" s="28"/>
      <c r="IK204" s="28"/>
      <c r="IL204" s="28"/>
      <c r="IM204" s="28"/>
      <c r="IN204" s="28"/>
      <c r="IO204" s="28"/>
      <c r="IP204" s="28"/>
      <c r="IQ204" s="28"/>
      <c r="IR204" s="28"/>
      <c r="IS204" s="28"/>
      <c r="IT204" s="28"/>
      <c r="IU204" s="28"/>
      <c r="IV204" s="28"/>
      <c r="IW204" s="28"/>
      <c r="IX204" s="28"/>
      <c r="IY204" s="28"/>
      <c r="IZ204" s="28"/>
      <c r="JA204" s="28"/>
      <c r="JB204" s="28"/>
      <c r="JC204" s="28"/>
      <c r="JD204" s="28"/>
      <c r="JE204" s="28"/>
      <c r="JF204" s="28"/>
      <c r="JG204" s="28"/>
      <c r="JH204" s="28"/>
      <c r="JI204" s="28"/>
      <c r="JJ204" s="28"/>
      <c r="JK204" s="28"/>
      <c r="JL204" s="28"/>
      <c r="JM204" s="28"/>
      <c r="JN204" s="28"/>
      <c r="JO204" s="28"/>
      <c r="JP204" s="28"/>
      <c r="JQ204" s="28"/>
      <c r="JR204" s="28"/>
      <c r="JS204" s="28"/>
      <c r="JT204" s="28"/>
      <c r="JU204" s="28"/>
      <c r="JV204" s="28"/>
      <c r="JW204" s="28"/>
      <c r="JX204" s="28"/>
      <c r="JY204" s="28"/>
      <c r="JZ204" s="28"/>
      <c r="KA204" s="28"/>
      <c r="KB204" s="28"/>
      <c r="KC204" s="28"/>
      <c r="KD204" s="28"/>
      <c r="KE204" s="28"/>
      <c r="KF204" s="28"/>
      <c r="KG204" s="28"/>
      <c r="KH204" s="28"/>
      <c r="KI204" s="28"/>
      <c r="KJ204" s="28"/>
      <c r="KK204" s="28"/>
      <c r="KL204" s="28"/>
      <c r="KM204" s="28"/>
      <c r="KN204" s="28"/>
      <c r="KO204" s="28"/>
      <c r="KP204" s="28"/>
      <c r="KQ204" s="28"/>
      <c r="KR204" s="28"/>
      <c r="KS204" s="28"/>
      <c r="KT204" s="28"/>
      <c r="KU204" s="28"/>
      <c r="KV204" s="28"/>
      <c r="KW204" s="28"/>
      <c r="KX204" s="28"/>
      <c r="KY204" s="28"/>
      <c r="KZ204" s="28"/>
      <c r="LA204" s="28"/>
      <c r="LB204" s="28"/>
      <c r="LC204" s="28"/>
      <c r="LD204" s="28"/>
      <c r="LE204" s="28"/>
      <c r="LF204" s="28"/>
      <c r="LG204" s="28"/>
      <c r="LH204" s="28"/>
      <c r="LI204" s="28"/>
      <c r="LJ204" s="28"/>
      <c r="LK204" s="28"/>
      <c r="LL204" s="28"/>
      <c r="LM204" s="28"/>
      <c r="LN204" s="28"/>
      <c r="LO204" s="28"/>
      <c r="LP204" s="28"/>
      <c r="LQ204" s="28"/>
      <c r="LR204" s="28"/>
      <c r="LS204" s="28"/>
      <c r="LT204" s="28"/>
      <c r="LU204" s="28"/>
      <c r="LV204" s="28"/>
      <c r="LW204" s="28"/>
      <c r="LX204" s="28"/>
      <c r="LY204" s="28"/>
      <c r="LZ204" s="28"/>
      <c r="MA204" s="28"/>
      <c r="MB204" s="28"/>
      <c r="MC204" s="28"/>
      <c r="MD204" s="28"/>
      <c r="ME204" s="28"/>
      <c r="MF204" s="28"/>
      <c r="MG204" s="28"/>
      <c r="MH204" s="28"/>
      <c r="MI204" s="28"/>
      <c r="MJ204" s="28"/>
      <c r="MK204" s="28"/>
      <c r="ML204" s="28"/>
      <c r="MM204" s="28"/>
      <c r="MN204" s="28"/>
      <c r="MO204" s="28"/>
      <c r="MP204" s="28"/>
      <c r="MQ204" s="28"/>
      <c r="MR204" s="28"/>
      <c r="MS204" s="28"/>
      <c r="MT204" s="28"/>
      <c r="MU204" s="28"/>
      <c r="MV204" s="28"/>
      <c r="MW204" s="28"/>
      <c r="MX204" s="28"/>
      <c r="MY204" s="28"/>
      <c r="MZ204" s="28"/>
      <c r="NA204" s="28"/>
      <c r="NB204" s="28"/>
      <c r="NC204" s="28"/>
      <c r="ND204" s="28"/>
      <c r="NE204" s="28"/>
      <c r="NF204" s="28"/>
      <c r="NG204" s="28"/>
      <c r="NH204" s="28"/>
      <c r="NI204" s="28"/>
      <c r="NJ204" s="28"/>
      <c r="NK204" s="28"/>
      <c r="NL204" s="28"/>
      <c r="NM204" s="28"/>
      <c r="NN204" s="28"/>
      <c r="NO204" s="28"/>
      <c r="NP204" s="28"/>
      <c r="NQ204" s="28"/>
      <c r="NR204" s="28"/>
      <c r="NS204" s="28"/>
      <c r="NT204" s="28"/>
      <c r="NU204" s="28"/>
      <c r="NV204" s="28"/>
      <c r="NW204" s="28"/>
      <c r="NX204" s="28"/>
      <c r="NY204" s="28"/>
      <c r="NZ204" s="28"/>
      <c r="OA204" s="28"/>
      <c r="OB204" s="28"/>
      <c r="OC204" s="28"/>
      <c r="OD204" s="28"/>
      <c r="OE204" s="28"/>
      <c r="OF204" s="28"/>
      <c r="OG204" s="28"/>
      <c r="OH204" s="28"/>
      <c r="OI204" s="28"/>
      <c r="OJ204" s="28"/>
      <c r="OK204" s="28"/>
      <c r="OL204" s="28"/>
      <c r="OM204" s="28"/>
      <c r="ON204" s="28"/>
      <c r="OO204" s="28"/>
      <c r="OP204" s="28"/>
      <c r="OQ204" s="28"/>
      <c r="OR204" s="28"/>
      <c r="OS204" s="28"/>
      <c r="OT204" s="28"/>
      <c r="OU204" s="28"/>
      <c r="OV204" s="28"/>
      <c r="OW204" s="28"/>
      <c r="OX204" s="28"/>
      <c r="OY204" s="28"/>
      <c r="OZ204" s="28"/>
      <c r="PA204" s="28"/>
      <c r="PB204" s="28"/>
      <c r="PC204" s="28"/>
      <c r="PD204" s="28"/>
      <c r="PE204" s="28"/>
      <c r="PF204" s="28"/>
      <c r="PG204" s="28"/>
      <c r="PH204" s="28"/>
      <c r="PI204" s="28"/>
      <c r="PJ204" s="28"/>
      <c r="PK204" s="28"/>
      <c r="PL204" s="28"/>
      <c r="PM204" s="28"/>
      <c r="PN204" s="28"/>
      <c r="PO204" s="28"/>
      <c r="PP204" s="28"/>
      <c r="PQ204" s="28"/>
      <c r="PR204" s="28"/>
      <c r="PS204" s="28"/>
      <c r="PT204" s="28"/>
      <c r="PU204" s="28"/>
      <c r="PV204" s="28"/>
      <c r="PW204" s="28"/>
      <c r="PX204" s="28"/>
      <c r="PY204" s="28"/>
      <c r="PZ204" s="28"/>
      <c r="QA204" s="28"/>
      <c r="QB204" s="28"/>
      <c r="QC204" s="28"/>
      <c r="QD204" s="28"/>
      <c r="QE204" s="28"/>
      <c r="QF204" s="28"/>
      <c r="QG204" s="28"/>
      <c r="QH204" s="28"/>
      <c r="QI204" s="28"/>
      <c r="QJ204" s="28"/>
      <c r="QK204" s="28"/>
      <c r="QL204" s="28"/>
      <c r="QM204" s="28"/>
      <c r="QN204" s="28"/>
      <c r="QO204" s="28"/>
      <c r="QP204" s="28"/>
      <c r="QQ204" s="28"/>
      <c r="QR204" s="28"/>
      <c r="QS204" s="28"/>
      <c r="QT204" s="28"/>
      <c r="QU204" s="28"/>
      <c r="QV204" s="28"/>
      <c r="QW204" s="28"/>
      <c r="QX204" s="28"/>
      <c r="QY204" s="28"/>
      <c r="QZ204" s="28"/>
      <c r="RA204" s="28"/>
      <c r="RB204" s="28"/>
      <c r="RC204" s="28"/>
      <c r="RD204" s="28"/>
      <c r="RE204" s="28"/>
      <c r="RF204" s="28"/>
      <c r="RG204" s="28"/>
      <c r="RH204" s="28"/>
      <c r="RI204" s="28"/>
      <c r="RJ204" s="28"/>
      <c r="RK204" s="28"/>
      <c r="RL204" s="28"/>
      <c r="RM204" s="28"/>
      <c r="RN204" s="28"/>
      <c r="RO204" s="28"/>
      <c r="RP204" s="28"/>
      <c r="RQ204" s="28"/>
      <c r="RR204" s="28"/>
      <c r="RS204" s="28"/>
      <c r="RT204" s="28"/>
      <c r="RU204" s="28"/>
      <c r="RV204" s="28"/>
      <c r="RW204" s="28"/>
      <c r="RX204" s="28"/>
      <c r="RY204" s="28"/>
      <c r="RZ204" s="28"/>
      <c r="SA204" s="28"/>
      <c r="SB204" s="28"/>
      <c r="SC204" s="28"/>
      <c r="SD204" s="28"/>
      <c r="SE204" s="28"/>
      <c r="SF204" s="28"/>
      <c r="SG204" s="28"/>
      <c r="SH204" s="28"/>
      <c r="SI204" s="28"/>
      <c r="SJ204" s="28"/>
      <c r="SK204" s="28"/>
      <c r="SL204" s="28"/>
      <c r="SM204" s="28"/>
      <c r="SN204" s="28"/>
      <c r="SO204" s="28"/>
      <c r="SP204" s="28"/>
      <c r="SQ204" s="28"/>
      <c r="SR204" s="28"/>
      <c r="SS204" s="28"/>
      <c r="ST204" s="28"/>
      <c r="SU204" s="28"/>
      <c r="SV204" s="28"/>
      <c r="SW204" s="28"/>
      <c r="SX204" s="28"/>
      <c r="SY204" s="28"/>
      <c r="SZ204" s="28"/>
      <c r="TA204" s="28"/>
      <c r="TB204" s="28"/>
      <c r="TC204" s="28"/>
      <c r="TD204" s="28"/>
      <c r="TE204" s="28"/>
      <c r="TF204" s="28"/>
      <c r="TG204" s="28"/>
      <c r="TH204" s="28"/>
      <c r="TI204" s="28"/>
      <c r="TJ204" s="28"/>
      <c r="TK204" s="28"/>
      <c r="TL204" s="28"/>
      <c r="TM204" s="28"/>
      <c r="TN204" s="28"/>
      <c r="TO204" s="28"/>
      <c r="TP204" s="28"/>
      <c r="TQ204" s="28"/>
      <c r="TR204" s="28"/>
      <c r="TS204" s="28"/>
      <c r="TT204" s="28"/>
      <c r="TU204" s="28"/>
      <c r="TV204" s="28"/>
      <c r="TW204" s="28"/>
      <c r="TX204" s="28"/>
      <c r="TY204" s="28"/>
      <c r="TZ204" s="28"/>
      <c r="UA204" s="28"/>
      <c r="UB204" s="28"/>
      <c r="UC204" s="28"/>
      <c r="UD204" s="28"/>
      <c r="UE204" s="28"/>
      <c r="UF204" s="28"/>
      <c r="UG204" s="28"/>
      <c r="UH204" s="28"/>
      <c r="UI204" s="28"/>
      <c r="UJ204" s="28"/>
      <c r="UK204" s="28"/>
      <c r="UL204" s="28"/>
      <c r="UM204" s="28"/>
      <c r="UN204" s="28"/>
      <c r="UO204" s="28"/>
      <c r="UP204" s="28"/>
      <c r="UQ204" s="28"/>
      <c r="UR204" s="28"/>
      <c r="US204" s="28"/>
      <c r="UT204" s="28"/>
      <c r="UU204" s="28"/>
      <c r="UV204" s="28"/>
      <c r="UW204" s="28"/>
      <c r="UX204" s="28"/>
      <c r="UY204" s="28"/>
      <c r="UZ204" s="28"/>
      <c r="VA204" s="28"/>
      <c r="VB204" s="28"/>
      <c r="VC204" s="28"/>
      <c r="VD204" s="28"/>
      <c r="VE204" s="28"/>
      <c r="VF204" s="28"/>
      <c r="VG204" s="28"/>
      <c r="VH204" s="28"/>
      <c r="VI204" s="28"/>
      <c r="VJ204" s="28"/>
      <c r="VK204" s="28"/>
      <c r="VL204" s="28"/>
      <c r="VM204" s="28"/>
      <c r="VN204" s="28"/>
      <c r="VO204" s="28"/>
      <c r="VP204" s="28"/>
      <c r="VQ204" s="28"/>
      <c r="VR204" s="28"/>
      <c r="VS204" s="28"/>
      <c r="VT204" s="28"/>
      <c r="VU204" s="28"/>
      <c r="VV204" s="28"/>
      <c r="VW204" s="28"/>
      <c r="VX204" s="28"/>
      <c r="VY204" s="28"/>
      <c r="VZ204" s="28"/>
      <c r="WA204" s="28"/>
      <c r="WB204" s="28"/>
      <c r="WC204" s="28"/>
      <c r="WD204" s="28"/>
      <c r="WE204" s="28"/>
      <c r="WF204" s="28"/>
      <c r="WG204" s="28"/>
      <c r="WH204" s="28"/>
      <c r="WI204" s="28"/>
      <c r="WJ204" s="28"/>
      <c r="WK204" s="28"/>
      <c r="WL204" s="28"/>
      <c r="WM204" s="28"/>
      <c r="WN204" s="28"/>
      <c r="WO204" s="28"/>
      <c r="WP204" s="28"/>
      <c r="WQ204" s="28"/>
      <c r="WR204" s="28"/>
      <c r="WS204" s="28"/>
      <c r="WT204" s="28"/>
      <c r="WU204" s="28"/>
      <c r="WV204" s="28"/>
      <c r="WW204" s="28"/>
      <c r="WX204" s="28"/>
      <c r="WY204" s="28"/>
      <c r="WZ204" s="28"/>
      <c r="XA204" s="28"/>
      <c r="XB204" s="28"/>
      <c r="XC204" s="28"/>
      <c r="XD204" s="28"/>
      <c r="XE204" s="28"/>
      <c r="XF204" s="28"/>
      <c r="XG204" s="28"/>
      <c r="XH204" s="28"/>
      <c r="XI204" s="28"/>
      <c r="XJ204" s="28"/>
      <c r="XK204" s="28"/>
      <c r="XL204" s="28"/>
      <c r="XM204" s="28"/>
      <c r="XN204" s="28"/>
      <c r="XO204" s="28"/>
      <c r="XP204" s="28"/>
      <c r="XQ204" s="28"/>
      <c r="XR204" s="28"/>
      <c r="XS204" s="28"/>
      <c r="XT204" s="28"/>
      <c r="XU204" s="28"/>
      <c r="XV204" s="28"/>
      <c r="XW204" s="28"/>
      <c r="XX204" s="28"/>
      <c r="XY204" s="28"/>
      <c r="XZ204" s="28"/>
      <c r="YA204" s="28"/>
      <c r="YB204" s="28"/>
      <c r="YC204" s="28"/>
      <c r="YD204" s="28"/>
      <c r="YE204" s="28"/>
      <c r="YF204" s="28"/>
      <c r="YG204" s="28"/>
      <c r="YH204" s="28"/>
      <c r="YI204" s="28"/>
      <c r="YJ204" s="28"/>
      <c r="YK204" s="28"/>
      <c r="YL204" s="28"/>
      <c r="YM204" s="28"/>
      <c r="YN204" s="28"/>
      <c r="YO204" s="28"/>
      <c r="YP204" s="28"/>
      <c r="YQ204" s="28"/>
      <c r="YR204" s="28"/>
      <c r="YS204" s="28"/>
      <c r="YT204" s="28"/>
      <c r="YU204" s="28"/>
      <c r="YV204" s="28"/>
      <c r="YW204" s="28"/>
      <c r="YX204" s="28"/>
      <c r="YY204" s="28"/>
      <c r="YZ204" s="28"/>
      <c r="ZA204" s="28"/>
      <c r="ZB204" s="28"/>
      <c r="ZC204" s="28"/>
      <c r="ZD204" s="28"/>
      <c r="ZE204" s="28"/>
      <c r="ZF204" s="28"/>
      <c r="ZG204" s="28"/>
      <c r="ZH204" s="28"/>
      <c r="ZI204" s="28"/>
      <c r="ZJ204" s="28"/>
      <c r="ZK204" s="28"/>
      <c r="ZL204" s="28"/>
      <c r="ZM204" s="28"/>
      <c r="ZN204" s="28"/>
      <c r="ZO204" s="28"/>
      <c r="ZP204" s="28"/>
      <c r="ZQ204" s="28"/>
      <c r="ZR204" s="28"/>
      <c r="ZS204" s="28"/>
      <c r="ZT204" s="28"/>
      <c r="ZU204" s="28"/>
      <c r="ZV204" s="28"/>
      <c r="ZW204" s="28"/>
      <c r="ZX204" s="28"/>
      <c r="ZY204" s="28"/>
      <c r="ZZ204" s="28"/>
      <c r="AAA204" s="28"/>
      <c r="AAB204" s="28"/>
      <c r="AAC204" s="28"/>
      <c r="AAD204" s="28"/>
      <c r="AAE204" s="28"/>
      <c r="AAF204" s="28"/>
      <c r="AAG204" s="28"/>
      <c r="AAH204" s="28"/>
      <c r="AAI204" s="28"/>
      <c r="AAJ204" s="28"/>
      <c r="AAK204" s="28"/>
      <c r="AAL204" s="28"/>
      <c r="AAM204" s="28"/>
      <c r="AAN204" s="28"/>
      <c r="AAO204" s="28"/>
      <c r="AAP204" s="28"/>
      <c r="AAQ204" s="28"/>
      <c r="AAR204" s="28"/>
      <c r="AAS204" s="28"/>
      <c r="AAT204" s="28"/>
      <c r="AAU204" s="28"/>
      <c r="AAV204" s="28"/>
      <c r="AAW204" s="28"/>
      <c r="AAX204" s="28"/>
      <c r="AAY204" s="28"/>
      <c r="AAZ204" s="28"/>
      <c r="ABA204" s="28"/>
      <c r="ABB204" s="28"/>
      <c r="ABC204" s="28"/>
      <c r="ABD204" s="28"/>
      <c r="ABE204" s="28"/>
      <c r="ABF204" s="28"/>
      <c r="ABG204" s="28"/>
      <c r="ABH204" s="28"/>
      <c r="ABI204" s="28"/>
      <c r="ABJ204" s="28"/>
      <c r="ABK204" s="28"/>
      <c r="ABL204" s="28"/>
      <c r="ABM204" s="28"/>
      <c r="ABN204" s="28"/>
      <c r="ABO204" s="28"/>
      <c r="ABP204" s="28"/>
      <c r="ABQ204" s="28"/>
      <c r="ABR204" s="28"/>
      <c r="ABS204" s="28"/>
      <c r="ABT204" s="28"/>
      <c r="ABU204" s="28"/>
      <c r="ABV204" s="28"/>
      <c r="ABW204" s="28"/>
      <c r="ABX204" s="28"/>
      <c r="ABY204" s="28"/>
      <c r="ABZ204" s="28"/>
      <c r="ACA204" s="28"/>
      <c r="ACB204" s="28"/>
      <c r="ACC204" s="28"/>
      <c r="ACD204" s="28"/>
      <c r="ACE204" s="28"/>
      <c r="ACF204" s="28"/>
      <c r="ACG204" s="28"/>
      <c r="ACH204" s="28"/>
      <c r="ACI204" s="28"/>
      <c r="ACJ204" s="28"/>
      <c r="ACK204" s="28"/>
      <c r="ACL204" s="28"/>
      <c r="ACM204" s="28"/>
      <c r="ACN204" s="28"/>
      <c r="ACO204" s="28"/>
      <c r="ACP204" s="28"/>
      <c r="ACQ204" s="28"/>
      <c r="ACR204" s="28"/>
      <c r="ACS204" s="28"/>
      <c r="ACT204" s="28"/>
      <c r="ACU204" s="28"/>
      <c r="ACV204" s="28"/>
      <c r="ACW204" s="28"/>
      <c r="ACX204" s="28"/>
      <c r="ACY204" s="28"/>
      <c r="ACZ204" s="28"/>
      <c r="ADA204" s="28"/>
      <c r="ADB204" s="28"/>
      <c r="ADC204" s="28"/>
      <c r="ADD204" s="28"/>
      <c r="ADE204" s="28"/>
      <c r="ADF204" s="28"/>
      <c r="ADG204" s="28"/>
      <c r="ADH204" s="28"/>
      <c r="ADI204" s="28"/>
      <c r="ADJ204" s="28"/>
      <c r="ADK204" s="28"/>
      <c r="ADL204" s="28"/>
      <c r="ADM204" s="28"/>
      <c r="ADN204" s="28"/>
      <c r="ADO204" s="28"/>
      <c r="ADP204" s="28"/>
      <c r="ADQ204" s="28"/>
      <c r="ADR204" s="28"/>
      <c r="ADS204" s="28"/>
      <c r="ADT204" s="28"/>
      <c r="ADU204" s="28"/>
      <c r="ADV204" s="28"/>
      <c r="ADW204" s="28"/>
      <c r="ADX204" s="28"/>
      <c r="ADY204" s="28"/>
      <c r="ADZ204" s="28"/>
      <c r="AEA204" s="28"/>
      <c r="AEB204" s="28"/>
      <c r="AEC204" s="28"/>
      <c r="AED204" s="28"/>
      <c r="AEE204" s="28"/>
      <c r="AEF204" s="28"/>
      <c r="AEG204" s="28"/>
      <c r="AEH204" s="28"/>
      <c r="AEI204" s="28"/>
      <c r="AEJ204" s="28"/>
      <c r="AEK204" s="28"/>
      <c r="AEL204" s="28"/>
      <c r="AEM204" s="28"/>
      <c r="AEN204" s="28"/>
      <c r="AEO204" s="28"/>
      <c r="AEP204" s="28"/>
      <c r="AEQ204" s="28"/>
      <c r="AER204" s="28"/>
      <c r="AES204" s="28"/>
      <c r="AET204" s="28"/>
      <c r="AEU204" s="28"/>
      <c r="AEV204" s="28"/>
      <c r="AEW204" s="28"/>
      <c r="AEX204" s="28"/>
      <c r="AEY204" s="28"/>
      <c r="AEZ204" s="28"/>
      <c r="AFA204" s="28"/>
      <c r="AFB204" s="28"/>
      <c r="AFC204" s="28"/>
      <c r="AFD204" s="28"/>
      <c r="AFE204" s="28"/>
      <c r="AFF204" s="28"/>
      <c r="AFG204" s="28"/>
      <c r="AFH204" s="28"/>
      <c r="AFI204" s="28"/>
      <c r="AFJ204" s="28"/>
      <c r="AFK204" s="28"/>
      <c r="AFL204" s="28"/>
      <c r="AFM204" s="28"/>
      <c r="AFN204" s="28"/>
      <c r="AFO204" s="28"/>
      <c r="AFP204" s="28"/>
      <c r="AFQ204" s="28"/>
      <c r="AFR204" s="28"/>
      <c r="AFS204" s="28"/>
      <c r="AFT204" s="28"/>
      <c r="AFU204" s="28"/>
      <c r="AFV204" s="28"/>
      <c r="AFW204" s="28"/>
      <c r="AFX204" s="28"/>
      <c r="AFY204" s="28"/>
      <c r="AFZ204" s="28"/>
      <c r="AGA204" s="28"/>
      <c r="AGB204" s="28"/>
      <c r="AGC204" s="28"/>
      <c r="AGD204" s="28"/>
      <c r="AGE204" s="28"/>
      <c r="AGF204" s="28"/>
      <c r="AGG204" s="28"/>
      <c r="AGH204" s="28"/>
      <c r="AGI204" s="28"/>
      <c r="AGJ204" s="28"/>
      <c r="AGK204" s="28"/>
      <c r="AGL204" s="28"/>
      <c r="AGM204" s="28"/>
      <c r="AGN204" s="28"/>
      <c r="AGO204" s="28"/>
      <c r="AGP204" s="28"/>
      <c r="AGQ204" s="28"/>
      <c r="AGR204" s="28"/>
      <c r="AGS204" s="28"/>
      <c r="AGT204" s="28"/>
      <c r="AGU204" s="28"/>
      <c r="AGV204" s="28"/>
      <c r="AGW204" s="28"/>
      <c r="AGX204" s="28"/>
      <c r="AGY204" s="28"/>
      <c r="AGZ204" s="28"/>
      <c r="AHA204" s="28"/>
      <c r="AHB204" s="28"/>
      <c r="AHC204" s="28"/>
      <c r="AHD204" s="28"/>
      <c r="AHE204" s="28"/>
      <c r="AHF204" s="28"/>
      <c r="AHG204" s="28"/>
      <c r="AHH204" s="28"/>
      <c r="AHI204" s="28"/>
      <c r="AHJ204" s="28"/>
      <c r="AHK204" s="28"/>
      <c r="AHL204" s="28"/>
      <c r="AHM204" s="28"/>
      <c r="AHN204" s="28"/>
      <c r="AHO204" s="28"/>
      <c r="AHP204" s="28"/>
      <c r="AHQ204" s="28"/>
      <c r="AHR204" s="28"/>
      <c r="AHS204" s="28"/>
      <c r="AHT204" s="28"/>
      <c r="AHU204" s="28"/>
      <c r="AHV204" s="28"/>
      <c r="AHW204" s="28"/>
      <c r="AHX204" s="28"/>
      <c r="AHY204" s="28"/>
      <c r="AHZ204" s="28"/>
      <c r="AIA204" s="28"/>
      <c r="AIB204" s="28"/>
      <c r="AIC204" s="28"/>
      <c r="AID204" s="28"/>
      <c r="AIE204" s="28"/>
      <c r="AIF204" s="28"/>
      <c r="AIG204" s="28"/>
      <c r="AIH204" s="28"/>
      <c r="AII204" s="28"/>
      <c r="AIJ204" s="28"/>
      <c r="AIK204" s="28"/>
      <c r="AIL204" s="28"/>
      <c r="AIM204" s="28"/>
      <c r="AIN204" s="28"/>
      <c r="AIO204" s="28"/>
      <c r="AIP204" s="28"/>
      <c r="AIQ204" s="28"/>
      <c r="AIR204" s="28"/>
      <c r="AIS204" s="28"/>
      <c r="AIT204" s="28"/>
      <c r="AIU204" s="28"/>
      <c r="AIV204" s="28"/>
      <c r="AIW204" s="28"/>
      <c r="AIX204" s="28"/>
      <c r="AIY204" s="28"/>
      <c r="AIZ204" s="28"/>
      <c r="AJA204" s="28"/>
      <c r="AJB204" s="28"/>
      <c r="AJC204" s="28"/>
      <c r="AJD204" s="28"/>
      <c r="AJE204" s="28"/>
      <c r="AJF204" s="28"/>
      <c r="AJG204" s="28"/>
      <c r="AJH204" s="28"/>
      <c r="AJI204" s="28"/>
      <c r="AJJ204" s="28"/>
      <c r="AJK204" s="28"/>
      <c r="AJL204" s="28"/>
      <c r="AJM204" s="28"/>
      <c r="AJN204" s="28"/>
      <c r="AJO204" s="28"/>
      <c r="AJP204" s="28"/>
      <c r="AJQ204" s="28"/>
      <c r="AJR204" s="28"/>
      <c r="AJS204" s="28"/>
      <c r="AJT204" s="28"/>
      <c r="AJU204" s="28"/>
      <c r="AJV204" s="28"/>
      <c r="AJW204" s="28"/>
      <c r="AJX204" s="28"/>
      <c r="AJY204" s="28"/>
      <c r="AJZ204" s="28"/>
      <c r="AKA204" s="28"/>
      <c r="AKB204" s="28"/>
      <c r="AKC204" s="28"/>
      <c r="AKD204" s="28"/>
      <c r="AKE204" s="28"/>
      <c r="AKF204" s="28"/>
      <c r="AKG204" s="28"/>
      <c r="AKH204" s="28"/>
      <c r="AKI204" s="28"/>
      <c r="AKJ204" s="28"/>
      <c r="AKK204" s="28"/>
      <c r="AKL204" s="28"/>
      <c r="AKM204" s="28"/>
      <c r="AKN204" s="28"/>
      <c r="AKO204" s="28"/>
      <c r="AKP204" s="28"/>
      <c r="AKQ204" s="28"/>
      <c r="AKR204" s="28"/>
      <c r="AKS204" s="28"/>
      <c r="AKT204" s="28"/>
      <c r="AKU204" s="28"/>
      <c r="AKV204" s="28"/>
      <c r="AKW204" s="28"/>
      <c r="AKX204" s="28"/>
      <c r="AKY204" s="28"/>
      <c r="AKZ204" s="28"/>
      <c r="ALA204" s="28"/>
      <c r="ALB204" s="28"/>
      <c r="ALC204" s="28"/>
      <c r="ALD204" s="28"/>
      <c r="ALE204" s="28"/>
      <c r="ALF204" s="28"/>
      <c r="ALG204" s="28"/>
      <c r="ALH204" s="28"/>
      <c r="ALI204" s="28"/>
      <c r="ALJ204" s="28"/>
      <c r="ALK204" s="28"/>
      <c r="ALL204" s="28"/>
      <c r="ALM204" s="28"/>
      <c r="ALN204" s="28"/>
      <c r="ALO204" s="28"/>
      <c r="ALP204" s="28"/>
      <c r="ALQ204" s="28"/>
    </row>
    <row r="205" spans="1:1005" ht="28.4" customHeight="1" x14ac:dyDescent="0.35">
      <c r="A205" s="66" t="s">
        <v>928</v>
      </c>
      <c r="B205" s="67" t="s">
        <v>54</v>
      </c>
      <c r="C205" s="67" t="s">
        <v>55</v>
      </c>
      <c r="D205" s="67" t="s">
        <v>56</v>
      </c>
      <c r="E205" s="59" t="s">
        <v>929</v>
      </c>
      <c r="F205" s="60" t="s">
        <v>930</v>
      </c>
      <c r="G205" s="61">
        <v>7450000</v>
      </c>
      <c r="H205" s="61">
        <v>7450000</v>
      </c>
      <c r="I205" s="61">
        <v>0</v>
      </c>
      <c r="J205" s="62">
        <v>0</v>
      </c>
      <c r="K205" s="63">
        <v>1072054.6399999999</v>
      </c>
      <c r="L205" s="63">
        <v>2009922.7408596801</v>
      </c>
      <c r="M205" s="63">
        <v>4368022.6191403205</v>
      </c>
      <c r="N205" s="63">
        <v>-4.65661287307739E-10</v>
      </c>
      <c r="O205" s="63">
        <v>0</v>
      </c>
      <c r="P205" s="63">
        <v>0</v>
      </c>
      <c r="Q205" s="63">
        <v>0</v>
      </c>
      <c r="R205" s="64">
        <v>0</v>
      </c>
      <c r="ALQ205" s="6"/>
    </row>
    <row r="206" spans="1:1005" ht="28.4" customHeight="1" x14ac:dyDescent="0.35">
      <c r="A206" s="66" t="s">
        <v>132</v>
      </c>
      <c r="B206" s="67" t="s">
        <v>133</v>
      </c>
      <c r="C206" s="67" t="s">
        <v>55</v>
      </c>
      <c r="D206" s="67" t="s">
        <v>122</v>
      </c>
      <c r="E206" s="59" t="s">
        <v>2060</v>
      </c>
      <c r="F206" s="60" t="s">
        <v>134</v>
      </c>
      <c r="G206" s="61">
        <v>643976.29</v>
      </c>
      <c r="H206" s="61">
        <v>643976.29</v>
      </c>
      <c r="I206" s="61">
        <v>0</v>
      </c>
      <c r="J206" s="62">
        <v>0</v>
      </c>
      <c r="K206" s="63">
        <v>321988.14500000002</v>
      </c>
      <c r="L206" s="63">
        <v>321988.14500000002</v>
      </c>
      <c r="M206" s="63">
        <v>0</v>
      </c>
      <c r="N206" s="63">
        <v>0</v>
      </c>
      <c r="O206" s="63">
        <v>0</v>
      </c>
      <c r="P206" s="63">
        <v>0</v>
      </c>
      <c r="Q206" s="63">
        <v>0</v>
      </c>
      <c r="R206" s="64">
        <v>0</v>
      </c>
      <c r="ALQ206" s="6"/>
    </row>
    <row r="207" spans="1:1005" ht="28.4" customHeight="1" x14ac:dyDescent="0.35">
      <c r="A207" s="66" t="s">
        <v>53</v>
      </c>
      <c r="B207" s="67" t="s">
        <v>54</v>
      </c>
      <c r="C207" s="67" t="s">
        <v>55</v>
      </c>
      <c r="D207" s="67" t="s">
        <v>56</v>
      </c>
      <c r="E207" s="59" t="s">
        <v>57</v>
      </c>
      <c r="F207" s="60" t="s">
        <v>58</v>
      </c>
      <c r="G207" s="61">
        <v>1151760.94</v>
      </c>
      <c r="H207" s="61">
        <v>1151760.94</v>
      </c>
      <c r="I207" s="61">
        <v>0</v>
      </c>
      <c r="J207" s="62">
        <v>0</v>
      </c>
      <c r="K207" s="63">
        <v>585880.47</v>
      </c>
      <c r="L207" s="63">
        <v>249647.62</v>
      </c>
      <c r="M207" s="63">
        <v>316232.84999999998</v>
      </c>
      <c r="N207" s="63">
        <v>0</v>
      </c>
      <c r="O207" s="63">
        <v>0</v>
      </c>
      <c r="P207" s="63">
        <v>0</v>
      </c>
      <c r="Q207" s="63">
        <v>0</v>
      </c>
      <c r="R207" s="64">
        <v>0</v>
      </c>
      <c r="ALQ207" s="6"/>
    </row>
    <row r="208" spans="1:1005" ht="28.4" customHeight="1" x14ac:dyDescent="0.35">
      <c r="A208" s="66" t="s">
        <v>363</v>
      </c>
      <c r="B208" s="67" t="s">
        <v>364</v>
      </c>
      <c r="C208" s="67" t="s">
        <v>55</v>
      </c>
      <c r="D208" s="67" t="s">
        <v>56</v>
      </c>
      <c r="E208" s="59" t="s">
        <v>365</v>
      </c>
      <c r="F208" s="60" t="s">
        <v>366</v>
      </c>
      <c r="G208" s="61">
        <v>8600000</v>
      </c>
      <c r="H208" s="61">
        <v>8600000</v>
      </c>
      <c r="I208" s="61">
        <v>0</v>
      </c>
      <c r="J208" s="62">
        <v>0</v>
      </c>
      <c r="K208" s="63">
        <v>1500000</v>
      </c>
      <c r="L208" s="63">
        <v>2184227.3428607802</v>
      </c>
      <c r="M208" s="63">
        <v>4915772.6571392203</v>
      </c>
      <c r="N208" s="63">
        <v>0</v>
      </c>
      <c r="O208" s="63">
        <v>0</v>
      </c>
      <c r="P208" s="63">
        <v>0</v>
      </c>
      <c r="Q208" s="63">
        <v>0</v>
      </c>
      <c r="R208" s="64">
        <v>0</v>
      </c>
      <c r="ALQ208" s="6"/>
    </row>
    <row r="209" spans="1:1005" ht="28.4" customHeight="1" x14ac:dyDescent="0.35">
      <c r="A209" s="66" t="s">
        <v>756</v>
      </c>
      <c r="B209" s="67" t="s">
        <v>364</v>
      </c>
      <c r="C209" s="67" t="s">
        <v>55</v>
      </c>
      <c r="D209" s="67" t="s">
        <v>56</v>
      </c>
      <c r="E209" s="59" t="s">
        <v>757</v>
      </c>
      <c r="F209" s="60" t="s">
        <v>758</v>
      </c>
      <c r="G209" s="61">
        <v>5440000</v>
      </c>
      <c r="H209" s="61">
        <v>5440000</v>
      </c>
      <c r="I209" s="61">
        <v>0</v>
      </c>
      <c r="J209" s="62">
        <v>0</v>
      </c>
      <c r="K209" s="63">
        <v>600000</v>
      </c>
      <c r="L209" s="63">
        <v>1401817.54840319</v>
      </c>
      <c r="M209" s="63">
        <v>3438182.45159681</v>
      </c>
      <c r="N209" s="63">
        <v>0</v>
      </c>
      <c r="O209" s="63">
        <v>0</v>
      </c>
      <c r="P209" s="63">
        <v>0</v>
      </c>
      <c r="Q209" s="63">
        <v>0</v>
      </c>
      <c r="R209" s="64">
        <v>0</v>
      </c>
      <c r="ALQ209" s="6"/>
    </row>
    <row r="210" spans="1:1005" ht="28.4" customHeight="1" x14ac:dyDescent="0.35">
      <c r="A210" s="66" t="s">
        <v>376</v>
      </c>
      <c r="B210" s="67" t="s">
        <v>370</v>
      </c>
      <c r="C210" s="67" t="s">
        <v>55</v>
      </c>
      <c r="D210" s="67" t="s">
        <v>56</v>
      </c>
      <c r="E210" s="59" t="s">
        <v>377</v>
      </c>
      <c r="F210" s="60" t="s">
        <v>378</v>
      </c>
      <c r="G210" s="61">
        <v>4115270.4</v>
      </c>
      <c r="H210" s="61">
        <v>4115270.4</v>
      </c>
      <c r="I210" s="61">
        <v>0</v>
      </c>
      <c r="J210" s="62">
        <v>0</v>
      </c>
      <c r="K210" s="63">
        <v>205763.52</v>
      </c>
      <c r="L210" s="63">
        <v>1140355.70317967</v>
      </c>
      <c r="M210" s="63">
        <v>2000000</v>
      </c>
      <c r="N210" s="63">
        <v>769151.17682032997</v>
      </c>
      <c r="O210" s="63">
        <v>0</v>
      </c>
      <c r="P210" s="63">
        <v>0</v>
      </c>
      <c r="Q210" s="63">
        <v>0</v>
      </c>
      <c r="R210" s="64">
        <v>0</v>
      </c>
      <c r="ALQ210" s="6"/>
    </row>
    <row r="211" spans="1:1005" ht="28.4" customHeight="1" x14ac:dyDescent="0.35">
      <c r="A211" s="66" t="s">
        <v>139</v>
      </c>
      <c r="B211" s="67" t="s">
        <v>140</v>
      </c>
      <c r="C211" s="67" t="s">
        <v>55</v>
      </c>
      <c r="D211" s="67" t="s">
        <v>56</v>
      </c>
      <c r="E211" s="59" t="s">
        <v>141</v>
      </c>
      <c r="F211" s="60" t="s">
        <v>142</v>
      </c>
      <c r="G211" s="61">
        <v>3500000</v>
      </c>
      <c r="H211" s="61">
        <v>3500000</v>
      </c>
      <c r="I211" s="61">
        <v>0</v>
      </c>
      <c r="J211" s="62">
        <v>0</v>
      </c>
      <c r="K211" s="63">
        <v>2396885.38</v>
      </c>
      <c r="L211" s="63">
        <v>1103114.6200000001</v>
      </c>
      <c r="M211" s="63">
        <v>0</v>
      </c>
      <c r="N211" s="63">
        <v>0</v>
      </c>
      <c r="O211" s="63">
        <v>0</v>
      </c>
      <c r="P211" s="63">
        <v>0</v>
      </c>
      <c r="Q211" s="63">
        <v>0</v>
      </c>
      <c r="R211" s="64">
        <v>0</v>
      </c>
      <c r="ALQ211" s="6"/>
    </row>
    <row r="212" spans="1:1005" ht="28.4" customHeight="1" x14ac:dyDescent="0.35">
      <c r="A212" s="66" t="s">
        <v>510</v>
      </c>
      <c r="B212" s="67" t="s">
        <v>179</v>
      </c>
      <c r="C212" s="67" t="s">
        <v>55</v>
      </c>
      <c r="D212" s="67" t="s">
        <v>56</v>
      </c>
      <c r="E212" s="59" t="s">
        <v>511</v>
      </c>
      <c r="F212" s="60" t="s">
        <v>512</v>
      </c>
      <c r="G212" s="61">
        <v>10915183.74</v>
      </c>
      <c r="H212" s="61">
        <v>10915183.74</v>
      </c>
      <c r="I212" s="61">
        <v>0</v>
      </c>
      <c r="J212" s="62">
        <v>0</v>
      </c>
      <c r="K212" s="63">
        <v>264016</v>
      </c>
      <c r="L212" s="63">
        <v>1630020.40511999</v>
      </c>
      <c r="M212" s="63">
        <v>5457409.2000000002</v>
      </c>
      <c r="N212" s="63">
        <v>3563738.13</v>
      </c>
      <c r="O212" s="63">
        <v>0</v>
      </c>
      <c r="P212" s="63">
        <v>0</v>
      </c>
      <c r="Q212" s="63">
        <v>0</v>
      </c>
      <c r="R212" s="64">
        <v>0</v>
      </c>
      <c r="ALQ212" s="6"/>
    </row>
    <row r="213" spans="1:1005" ht="28.4" customHeight="1" x14ac:dyDescent="0.35">
      <c r="A213" s="66" t="s">
        <v>160</v>
      </c>
      <c r="B213" s="67" t="s">
        <v>156</v>
      </c>
      <c r="C213" s="67" t="s">
        <v>55</v>
      </c>
      <c r="D213" s="67" t="s">
        <v>56</v>
      </c>
      <c r="E213" s="59" t="s">
        <v>162</v>
      </c>
      <c r="F213" s="60" t="s">
        <v>163</v>
      </c>
      <c r="G213" s="61">
        <v>3887654.71</v>
      </c>
      <c r="H213" s="61">
        <v>3887654.71</v>
      </c>
      <c r="I213" s="61">
        <v>0</v>
      </c>
      <c r="J213" s="62">
        <v>0</v>
      </c>
      <c r="K213" s="63">
        <v>524745</v>
      </c>
      <c r="L213" s="63">
        <v>768653.37</v>
      </c>
      <c r="M213" s="63">
        <v>2594256.34</v>
      </c>
      <c r="N213" s="63">
        <v>0</v>
      </c>
      <c r="O213" s="63">
        <v>0</v>
      </c>
      <c r="P213" s="63">
        <v>0</v>
      </c>
      <c r="Q213" s="63">
        <v>0</v>
      </c>
      <c r="R213" s="64">
        <v>0</v>
      </c>
      <c r="ALQ213" s="6"/>
    </row>
    <row r="214" spans="1:1005" ht="28.4" customHeight="1" x14ac:dyDescent="0.35">
      <c r="A214" s="66" t="s">
        <v>513</v>
      </c>
      <c r="B214" s="67" t="s">
        <v>514</v>
      </c>
      <c r="C214" s="67" t="s">
        <v>55</v>
      </c>
      <c r="D214" s="67" t="s">
        <v>56</v>
      </c>
      <c r="E214" s="59" t="s">
        <v>515</v>
      </c>
      <c r="F214" s="60" t="s">
        <v>516</v>
      </c>
      <c r="G214" s="61">
        <v>2340000</v>
      </c>
      <c r="H214" s="61">
        <v>1340000</v>
      </c>
      <c r="I214" s="61">
        <v>1000000</v>
      </c>
      <c r="J214" s="62">
        <v>0</v>
      </c>
      <c r="K214" s="63">
        <v>401638.38</v>
      </c>
      <c r="L214" s="63">
        <v>158069.26</v>
      </c>
      <c r="M214" s="63">
        <v>780292.36</v>
      </c>
      <c r="N214" s="63">
        <v>0</v>
      </c>
      <c r="O214" s="63">
        <v>0</v>
      </c>
      <c r="P214" s="63">
        <v>0</v>
      </c>
      <c r="Q214" s="63">
        <v>0</v>
      </c>
      <c r="R214" s="64">
        <v>0</v>
      </c>
      <c r="ALQ214" s="6"/>
    </row>
    <row r="215" spans="1:1005" ht="28.4" customHeight="1" x14ac:dyDescent="0.35">
      <c r="A215" s="66" t="s">
        <v>373</v>
      </c>
      <c r="B215" s="67" t="s">
        <v>370</v>
      </c>
      <c r="C215" s="67" t="s">
        <v>55</v>
      </c>
      <c r="D215" s="67" t="s">
        <v>56</v>
      </c>
      <c r="E215" s="59" t="s">
        <v>374</v>
      </c>
      <c r="F215" s="60" t="s">
        <v>375</v>
      </c>
      <c r="G215" s="61">
        <v>9982455</v>
      </c>
      <c r="H215" s="61">
        <v>9982455</v>
      </c>
      <c r="I215" s="61">
        <v>0</v>
      </c>
      <c r="J215" s="62">
        <v>0</v>
      </c>
      <c r="K215" s="63">
        <v>998244.5</v>
      </c>
      <c r="L215" s="63">
        <v>906648.36209596402</v>
      </c>
      <c r="M215" s="63">
        <v>5475127.2000000002</v>
      </c>
      <c r="N215" s="63">
        <v>2602434.94</v>
      </c>
      <c r="O215" s="63">
        <v>0</v>
      </c>
      <c r="P215" s="63">
        <v>0</v>
      </c>
      <c r="Q215" s="63">
        <v>0</v>
      </c>
      <c r="R215" s="64">
        <v>0</v>
      </c>
      <c r="ALQ215" s="6"/>
    </row>
    <row r="216" spans="1:1005" ht="28.4" customHeight="1" x14ac:dyDescent="0.35">
      <c r="A216" s="66" t="s">
        <v>124</v>
      </c>
      <c r="B216" s="67" t="s">
        <v>125</v>
      </c>
      <c r="C216" s="67" t="s">
        <v>55</v>
      </c>
      <c r="D216" s="67" t="s">
        <v>122</v>
      </c>
      <c r="E216" s="59" t="s">
        <v>126</v>
      </c>
      <c r="F216" s="60" t="s">
        <v>127</v>
      </c>
      <c r="G216" s="61">
        <v>860811.93</v>
      </c>
      <c r="H216" s="61">
        <v>860811.93</v>
      </c>
      <c r="I216" s="61">
        <v>0</v>
      </c>
      <c r="J216" s="62">
        <v>0</v>
      </c>
      <c r="K216" s="63">
        <v>280811.93</v>
      </c>
      <c r="L216" s="63">
        <v>290000</v>
      </c>
      <c r="M216" s="63">
        <v>290000</v>
      </c>
      <c r="N216" s="63">
        <v>0</v>
      </c>
      <c r="O216" s="63">
        <v>0</v>
      </c>
      <c r="P216" s="63">
        <v>0</v>
      </c>
      <c r="Q216" s="63">
        <v>0</v>
      </c>
      <c r="R216" s="64">
        <v>0</v>
      </c>
      <c r="ALQ216" s="6"/>
    </row>
    <row r="217" spans="1:1005" ht="28.4" customHeight="1" x14ac:dyDescent="0.35">
      <c r="A217" s="66" t="s">
        <v>128</v>
      </c>
      <c r="B217" s="67" t="s">
        <v>129</v>
      </c>
      <c r="C217" s="67" t="s">
        <v>55</v>
      </c>
      <c r="D217" s="67" t="s">
        <v>122</v>
      </c>
      <c r="E217" s="59" t="s">
        <v>130</v>
      </c>
      <c r="F217" s="60" t="s">
        <v>131</v>
      </c>
      <c r="G217" s="61">
        <v>73776.100000000006</v>
      </c>
      <c r="H217" s="61">
        <v>73776.100000000006</v>
      </c>
      <c r="I217" s="61">
        <v>0</v>
      </c>
      <c r="J217" s="62">
        <v>0</v>
      </c>
      <c r="K217" s="63">
        <v>36888.050000000003</v>
      </c>
      <c r="L217" s="63">
        <v>36888.050000000003</v>
      </c>
      <c r="M217" s="63">
        <v>0</v>
      </c>
      <c r="N217" s="63">
        <v>0</v>
      </c>
      <c r="O217" s="63">
        <v>0</v>
      </c>
      <c r="P217" s="63">
        <v>0</v>
      </c>
      <c r="Q217" s="63">
        <v>0</v>
      </c>
      <c r="R217" s="64">
        <v>0</v>
      </c>
      <c r="ALQ217" s="6"/>
    </row>
    <row r="218" spans="1:1005" ht="28.4" customHeight="1" x14ac:dyDescent="0.35">
      <c r="A218" s="66" t="s">
        <v>120</v>
      </c>
      <c r="B218" s="67" t="s">
        <v>121</v>
      </c>
      <c r="C218" s="67" t="s">
        <v>55</v>
      </c>
      <c r="D218" s="67" t="s">
        <v>122</v>
      </c>
      <c r="E218" s="59" t="s">
        <v>2061</v>
      </c>
      <c r="F218" s="60" t="s">
        <v>123</v>
      </c>
      <c r="G218" s="61">
        <v>650000</v>
      </c>
      <c r="H218" s="61">
        <v>650000</v>
      </c>
      <c r="I218" s="61">
        <v>0</v>
      </c>
      <c r="J218" s="62">
        <v>0</v>
      </c>
      <c r="K218" s="63">
        <v>500000</v>
      </c>
      <c r="L218" s="63">
        <v>150000</v>
      </c>
      <c r="M218" s="63">
        <v>0</v>
      </c>
      <c r="N218" s="63">
        <v>0</v>
      </c>
      <c r="O218" s="63">
        <v>0</v>
      </c>
      <c r="P218" s="63">
        <v>0</v>
      </c>
      <c r="Q218" s="63">
        <v>0</v>
      </c>
      <c r="R218" s="64">
        <v>0</v>
      </c>
      <c r="ALQ218" s="6"/>
    </row>
    <row r="219" spans="1:1005" ht="28.4" customHeight="1" x14ac:dyDescent="0.35">
      <c r="A219" s="66" t="s">
        <v>406</v>
      </c>
      <c r="B219" s="67" t="s">
        <v>407</v>
      </c>
      <c r="C219" s="67" t="s">
        <v>55</v>
      </c>
      <c r="D219" s="67" t="s">
        <v>122</v>
      </c>
      <c r="E219" s="59" t="s">
        <v>408</v>
      </c>
      <c r="F219" s="60" t="s">
        <v>409</v>
      </c>
      <c r="G219" s="61">
        <v>1979366.07</v>
      </c>
      <c r="H219" s="61">
        <v>1979366.07</v>
      </c>
      <c r="I219" s="61">
        <v>0</v>
      </c>
      <c r="J219" s="62">
        <v>0</v>
      </c>
      <c r="K219" s="63">
        <v>1829366.07</v>
      </c>
      <c r="L219" s="63">
        <v>150000</v>
      </c>
      <c r="M219" s="63">
        <v>0</v>
      </c>
      <c r="N219" s="63">
        <v>0</v>
      </c>
      <c r="O219" s="63">
        <v>0</v>
      </c>
      <c r="P219" s="63">
        <v>0</v>
      </c>
      <c r="Q219" s="63">
        <v>0</v>
      </c>
      <c r="R219" s="64">
        <v>0</v>
      </c>
      <c r="ALQ219" s="6"/>
    </row>
    <row r="220" spans="1:1005" ht="28.4" customHeight="1" x14ac:dyDescent="0.35">
      <c r="A220" s="66" t="s">
        <v>399</v>
      </c>
      <c r="B220" s="67" t="s">
        <v>121</v>
      </c>
      <c r="C220" s="67" t="s">
        <v>55</v>
      </c>
      <c r="D220" s="67" t="s">
        <v>122</v>
      </c>
      <c r="E220" s="59" t="s">
        <v>401</v>
      </c>
      <c r="F220" s="60" t="s">
        <v>402</v>
      </c>
      <c r="G220" s="61">
        <v>1229722.43</v>
      </c>
      <c r="H220" s="61">
        <v>1229722.43</v>
      </c>
      <c r="I220" s="61">
        <v>0</v>
      </c>
      <c r="J220" s="62">
        <v>0</v>
      </c>
      <c r="K220" s="63">
        <v>700000</v>
      </c>
      <c r="L220" s="63">
        <v>374641.15</v>
      </c>
      <c r="M220" s="63">
        <v>155081.28</v>
      </c>
      <c r="N220" s="63">
        <v>0</v>
      </c>
      <c r="O220" s="63">
        <v>0</v>
      </c>
      <c r="P220" s="63">
        <v>0</v>
      </c>
      <c r="Q220" s="63">
        <v>0</v>
      </c>
      <c r="R220" s="64">
        <v>0</v>
      </c>
      <c r="ALQ220" s="6"/>
    </row>
    <row r="221" spans="1:1005" ht="28.4" customHeight="1" x14ac:dyDescent="0.35">
      <c r="A221" s="66" t="s">
        <v>151</v>
      </c>
      <c r="B221" s="67" t="s">
        <v>152</v>
      </c>
      <c r="C221" s="67" t="s">
        <v>55</v>
      </c>
      <c r="D221" s="67" t="s">
        <v>56</v>
      </c>
      <c r="E221" s="59" t="s">
        <v>153</v>
      </c>
      <c r="F221" s="60" t="s">
        <v>154</v>
      </c>
      <c r="G221" s="61">
        <v>9993111.4900000002</v>
      </c>
      <c r="H221" s="61">
        <v>9993111.4900000002</v>
      </c>
      <c r="I221" s="61">
        <v>0</v>
      </c>
      <c r="J221" s="62">
        <v>0</v>
      </c>
      <c r="K221" s="63">
        <v>349755</v>
      </c>
      <c r="L221" s="63">
        <v>2217834.48</v>
      </c>
      <c r="M221" s="63">
        <v>4457616.66</v>
      </c>
      <c r="N221" s="63">
        <v>2967905.35</v>
      </c>
      <c r="O221" s="63">
        <v>0</v>
      </c>
      <c r="P221" s="63">
        <v>0</v>
      </c>
      <c r="Q221" s="63">
        <v>0</v>
      </c>
      <c r="R221" s="64">
        <v>0</v>
      </c>
      <c r="ALQ221" s="6"/>
    </row>
    <row r="222" spans="1:1005" ht="28.4" customHeight="1" x14ac:dyDescent="0.35">
      <c r="A222" s="66" t="s">
        <v>410</v>
      </c>
      <c r="B222" s="67" t="s">
        <v>411</v>
      </c>
      <c r="C222" s="67" t="s">
        <v>55</v>
      </c>
      <c r="D222" s="67" t="s">
        <v>122</v>
      </c>
      <c r="E222" s="59" t="s">
        <v>412</v>
      </c>
      <c r="F222" s="60" t="s">
        <v>413</v>
      </c>
      <c r="G222" s="61">
        <v>1612774.84</v>
      </c>
      <c r="H222" s="61">
        <v>1612774.84</v>
      </c>
      <c r="I222" s="61">
        <v>0</v>
      </c>
      <c r="J222" s="62">
        <v>0</v>
      </c>
      <c r="K222" s="63">
        <v>483832.45199999999</v>
      </c>
      <c r="L222" s="63">
        <v>105154.235922565</v>
      </c>
      <c r="M222" s="63">
        <v>1023788.1520774401</v>
      </c>
      <c r="N222" s="63">
        <v>0</v>
      </c>
      <c r="O222" s="63">
        <v>0</v>
      </c>
      <c r="P222" s="63">
        <v>0</v>
      </c>
      <c r="Q222" s="63">
        <v>0</v>
      </c>
      <c r="R222" s="64">
        <v>0</v>
      </c>
      <c r="ALQ222" s="6"/>
    </row>
    <row r="223" spans="1:1005" ht="28.4" customHeight="1" x14ac:dyDescent="0.35">
      <c r="A223" s="66" t="s">
        <v>830</v>
      </c>
      <c r="B223" s="67" t="s">
        <v>2042</v>
      </c>
      <c r="C223" s="67" t="s">
        <v>55</v>
      </c>
      <c r="D223" s="67" t="s">
        <v>56</v>
      </c>
      <c r="E223" s="59" t="s">
        <v>831</v>
      </c>
      <c r="F223" s="60" t="s">
        <v>832</v>
      </c>
      <c r="G223" s="61">
        <v>3335000</v>
      </c>
      <c r="H223" s="61">
        <v>3335000</v>
      </c>
      <c r="I223" s="61">
        <v>0</v>
      </c>
      <c r="J223" s="62">
        <v>0</v>
      </c>
      <c r="K223" s="63">
        <v>700350</v>
      </c>
      <c r="L223" s="63">
        <v>286302.21735662501</v>
      </c>
      <c r="M223" s="63">
        <v>1113027.30472584</v>
      </c>
      <c r="N223" s="63">
        <v>1235320.4779175301</v>
      </c>
      <c r="O223" s="63">
        <v>0</v>
      </c>
      <c r="P223" s="63">
        <v>0</v>
      </c>
      <c r="Q223" s="63">
        <v>0</v>
      </c>
      <c r="R223" s="64">
        <v>0</v>
      </c>
      <c r="ALQ223" s="6"/>
    </row>
    <row r="224" spans="1:1005" ht="28.4" customHeight="1" x14ac:dyDescent="0.35">
      <c r="A224" s="66" t="s">
        <v>1210</v>
      </c>
      <c r="B224" s="67" t="s">
        <v>2042</v>
      </c>
      <c r="C224" s="67" t="s">
        <v>55</v>
      </c>
      <c r="D224" s="67" t="s">
        <v>56</v>
      </c>
      <c r="E224" s="59" t="s">
        <v>1211</v>
      </c>
      <c r="F224" s="60" t="s">
        <v>1212</v>
      </c>
      <c r="G224" s="61">
        <v>2585027.11</v>
      </c>
      <c r="H224" s="61">
        <v>2585027.11</v>
      </c>
      <c r="I224" s="61">
        <v>0</v>
      </c>
      <c r="J224" s="62">
        <v>0</v>
      </c>
      <c r="K224" s="63">
        <v>542855.69310000003</v>
      </c>
      <c r="L224" s="63">
        <v>166439.05401498999</v>
      </c>
      <c r="M224" s="63">
        <v>647047.77141376399</v>
      </c>
      <c r="N224" s="63">
        <v>718141.73724624596</v>
      </c>
      <c r="O224" s="63">
        <v>510542.85422500002</v>
      </c>
      <c r="P224" s="63">
        <v>0</v>
      </c>
      <c r="Q224" s="63">
        <v>0</v>
      </c>
      <c r="R224" s="64">
        <v>0</v>
      </c>
      <c r="ALQ224" s="6"/>
    </row>
    <row r="225" spans="1:1005" ht="28.4" customHeight="1" x14ac:dyDescent="0.35">
      <c r="A225" s="66" t="s">
        <v>442</v>
      </c>
      <c r="B225" s="67" t="s">
        <v>2042</v>
      </c>
      <c r="C225" s="67" t="s">
        <v>55</v>
      </c>
      <c r="D225" s="67" t="s">
        <v>56</v>
      </c>
      <c r="E225" s="59" t="s">
        <v>443</v>
      </c>
      <c r="F225" s="60" t="s">
        <v>444</v>
      </c>
      <c r="G225" s="61">
        <v>1060000</v>
      </c>
      <c r="H225" s="61">
        <v>1060000</v>
      </c>
      <c r="I225" s="61">
        <v>0</v>
      </c>
      <c r="J225" s="62">
        <v>0</v>
      </c>
      <c r="K225" s="63">
        <v>222600</v>
      </c>
      <c r="L225" s="63">
        <v>136497.90872474801</v>
      </c>
      <c r="M225" s="63">
        <v>700902.09127525205</v>
      </c>
      <c r="N225" s="63">
        <v>-5.8207660913467401E-11</v>
      </c>
      <c r="O225" s="63">
        <v>0</v>
      </c>
      <c r="P225" s="63">
        <v>0</v>
      </c>
      <c r="Q225" s="63">
        <v>0</v>
      </c>
      <c r="R225" s="64">
        <v>0</v>
      </c>
      <c r="ALQ225" s="6"/>
    </row>
    <row r="226" spans="1:1005" s="31" customFormat="1" ht="28.4" customHeight="1" x14ac:dyDescent="0.35">
      <c r="A226" s="66" t="s">
        <v>833</v>
      </c>
      <c r="B226" s="67" t="s">
        <v>2042</v>
      </c>
      <c r="C226" s="67" t="s">
        <v>55</v>
      </c>
      <c r="D226" s="67" t="s">
        <v>56</v>
      </c>
      <c r="E226" s="59" t="s">
        <v>834</v>
      </c>
      <c r="F226" s="60" t="s">
        <v>835</v>
      </c>
      <c r="G226" s="61">
        <v>1321889.95</v>
      </c>
      <c r="H226" s="61">
        <v>1239183.43</v>
      </c>
      <c r="I226" s="61">
        <v>82706.52</v>
      </c>
      <c r="J226" s="62">
        <v>0</v>
      </c>
      <c r="K226" s="63">
        <v>260228.5203</v>
      </c>
      <c r="L226" s="63">
        <v>106381.09856689299</v>
      </c>
      <c r="M226" s="63">
        <v>413566.714588854</v>
      </c>
      <c r="N226" s="63">
        <v>459007.09654425399</v>
      </c>
      <c r="O226" s="63">
        <v>0</v>
      </c>
      <c r="P226" s="63">
        <v>0</v>
      </c>
      <c r="Q226" s="63">
        <v>0</v>
      </c>
      <c r="R226" s="63">
        <v>0</v>
      </c>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0"/>
      <c r="FJ226" s="30"/>
      <c r="FK226" s="30"/>
      <c r="FL226" s="30"/>
      <c r="FM226" s="30"/>
      <c r="FN226" s="30"/>
      <c r="FO226" s="30"/>
      <c r="FP226" s="30"/>
      <c r="FQ226" s="30"/>
      <c r="FR226" s="30"/>
      <c r="FS226" s="30"/>
      <c r="FT226" s="30"/>
      <c r="FU226" s="30"/>
      <c r="FV226" s="30"/>
      <c r="FW226" s="30"/>
      <c r="FX226" s="30"/>
      <c r="FY226" s="30"/>
      <c r="FZ226" s="30"/>
      <c r="GA226" s="30"/>
      <c r="GB226" s="30"/>
      <c r="GC226" s="30"/>
      <c r="GD226" s="30"/>
      <c r="GE226" s="30"/>
      <c r="GF226" s="30"/>
      <c r="GG226" s="30"/>
      <c r="GH226" s="30"/>
      <c r="GI226" s="30"/>
      <c r="GJ226" s="30"/>
      <c r="GK226" s="30"/>
      <c r="GL226" s="30"/>
      <c r="GM226" s="30"/>
      <c r="GN226" s="30"/>
      <c r="GO226" s="30"/>
      <c r="GP226" s="30"/>
      <c r="GQ226" s="30"/>
      <c r="GR226" s="30"/>
      <c r="GS226" s="30"/>
      <c r="GT226" s="30"/>
      <c r="GU226" s="30"/>
      <c r="GV226" s="30"/>
      <c r="GW226" s="30"/>
      <c r="GX226" s="30"/>
      <c r="GY226" s="30"/>
      <c r="GZ226" s="30"/>
      <c r="HA226" s="30"/>
      <c r="HB226" s="30"/>
      <c r="HC226" s="30"/>
      <c r="HD226" s="30"/>
      <c r="HE226" s="30"/>
      <c r="HF226" s="30"/>
      <c r="HG226" s="30"/>
      <c r="HH226" s="30"/>
      <c r="HI226" s="30"/>
      <c r="HJ226" s="30"/>
      <c r="HK226" s="30"/>
      <c r="HL226" s="30"/>
      <c r="HM226" s="30"/>
      <c r="HN226" s="30"/>
      <c r="HO226" s="30"/>
      <c r="HP226" s="30"/>
      <c r="HQ226" s="30"/>
      <c r="HR226" s="30"/>
      <c r="HS226" s="30"/>
      <c r="HT226" s="30"/>
      <c r="HU226" s="30"/>
      <c r="HV226" s="30"/>
      <c r="HW226" s="30"/>
      <c r="HX226" s="30"/>
      <c r="HY226" s="30"/>
      <c r="HZ226" s="30"/>
      <c r="IA226" s="30"/>
      <c r="IB226" s="30"/>
      <c r="IC226" s="30"/>
      <c r="ID226" s="30"/>
      <c r="IE226" s="30"/>
      <c r="IF226" s="30"/>
      <c r="IG226" s="30"/>
      <c r="IH226" s="30"/>
      <c r="II226" s="30"/>
      <c r="IJ226" s="30"/>
      <c r="IK226" s="30"/>
      <c r="IL226" s="30"/>
      <c r="IM226" s="30"/>
      <c r="IN226" s="30"/>
      <c r="IO226" s="30"/>
      <c r="IP226" s="30"/>
      <c r="IQ226" s="30"/>
      <c r="IR226" s="30"/>
      <c r="IS226" s="30"/>
      <c r="IT226" s="30"/>
      <c r="IU226" s="30"/>
      <c r="IV226" s="30"/>
      <c r="IW226" s="30"/>
      <c r="IX226" s="30"/>
      <c r="IY226" s="30"/>
      <c r="IZ226" s="30"/>
      <c r="JA226" s="30"/>
      <c r="JB226" s="30"/>
      <c r="JC226" s="30"/>
      <c r="JD226" s="30"/>
      <c r="JE226" s="30"/>
      <c r="JF226" s="30"/>
      <c r="JG226" s="30"/>
      <c r="JH226" s="30"/>
      <c r="JI226" s="30"/>
      <c r="JJ226" s="30"/>
      <c r="JK226" s="30"/>
      <c r="JL226" s="30"/>
      <c r="JM226" s="30"/>
      <c r="JN226" s="30"/>
      <c r="JO226" s="30"/>
      <c r="JP226" s="30"/>
      <c r="JQ226" s="30"/>
      <c r="JR226" s="30"/>
      <c r="JS226" s="30"/>
      <c r="JT226" s="30"/>
      <c r="JU226" s="30"/>
      <c r="JV226" s="30"/>
      <c r="JW226" s="30"/>
      <c r="JX226" s="30"/>
      <c r="JY226" s="30"/>
      <c r="JZ226" s="30"/>
      <c r="KA226" s="30"/>
      <c r="KB226" s="30"/>
      <c r="KC226" s="30"/>
      <c r="KD226" s="30"/>
      <c r="KE226" s="30"/>
      <c r="KF226" s="30"/>
      <c r="KG226" s="30"/>
      <c r="KH226" s="30"/>
      <c r="KI226" s="30"/>
      <c r="KJ226" s="30"/>
      <c r="KK226" s="30"/>
      <c r="KL226" s="30"/>
      <c r="KM226" s="30"/>
      <c r="KN226" s="30"/>
      <c r="KO226" s="30"/>
      <c r="KP226" s="30"/>
      <c r="KQ226" s="30"/>
      <c r="KR226" s="30"/>
      <c r="KS226" s="30"/>
      <c r="KT226" s="30"/>
      <c r="KU226" s="30"/>
      <c r="KV226" s="30"/>
      <c r="KW226" s="30"/>
      <c r="KX226" s="30"/>
      <c r="KY226" s="30"/>
      <c r="KZ226" s="30"/>
      <c r="LA226" s="30"/>
      <c r="LB226" s="30"/>
      <c r="LC226" s="30"/>
      <c r="LD226" s="30"/>
      <c r="LE226" s="30"/>
      <c r="LF226" s="30"/>
      <c r="LG226" s="30"/>
      <c r="LH226" s="30"/>
      <c r="LI226" s="30"/>
      <c r="LJ226" s="30"/>
      <c r="LK226" s="30"/>
      <c r="LL226" s="30"/>
      <c r="LM226" s="30"/>
      <c r="LN226" s="30"/>
      <c r="LO226" s="30"/>
      <c r="LP226" s="30"/>
      <c r="LQ226" s="30"/>
      <c r="LR226" s="30"/>
      <c r="LS226" s="30"/>
      <c r="LT226" s="30"/>
      <c r="LU226" s="30"/>
      <c r="LV226" s="30"/>
      <c r="LW226" s="30"/>
      <c r="LX226" s="30"/>
      <c r="LY226" s="30"/>
      <c r="LZ226" s="30"/>
      <c r="MA226" s="30"/>
      <c r="MB226" s="30"/>
      <c r="MC226" s="30"/>
      <c r="MD226" s="30"/>
      <c r="ME226" s="30"/>
      <c r="MF226" s="30"/>
      <c r="MG226" s="30"/>
      <c r="MH226" s="30"/>
      <c r="MI226" s="30"/>
      <c r="MJ226" s="30"/>
      <c r="MK226" s="30"/>
      <c r="ML226" s="30"/>
      <c r="MM226" s="30"/>
      <c r="MN226" s="30"/>
      <c r="MO226" s="30"/>
      <c r="MP226" s="30"/>
      <c r="MQ226" s="30"/>
      <c r="MR226" s="30"/>
      <c r="MS226" s="30"/>
      <c r="MT226" s="30"/>
      <c r="MU226" s="30"/>
      <c r="MV226" s="30"/>
      <c r="MW226" s="30"/>
      <c r="MX226" s="30"/>
      <c r="MY226" s="30"/>
      <c r="MZ226" s="30"/>
      <c r="NA226" s="30"/>
      <c r="NB226" s="30"/>
      <c r="NC226" s="30"/>
      <c r="ND226" s="30"/>
      <c r="NE226" s="30"/>
      <c r="NF226" s="30"/>
      <c r="NG226" s="30"/>
      <c r="NH226" s="30"/>
      <c r="NI226" s="30"/>
      <c r="NJ226" s="30"/>
      <c r="NK226" s="30"/>
      <c r="NL226" s="30"/>
      <c r="NM226" s="30"/>
      <c r="NN226" s="30"/>
      <c r="NO226" s="30"/>
      <c r="NP226" s="30"/>
      <c r="NQ226" s="30"/>
      <c r="NR226" s="30"/>
      <c r="NS226" s="30"/>
      <c r="NT226" s="30"/>
      <c r="NU226" s="30"/>
      <c r="NV226" s="30"/>
      <c r="NW226" s="30"/>
      <c r="NX226" s="30"/>
      <c r="NY226" s="30"/>
      <c r="NZ226" s="30"/>
      <c r="OA226" s="30"/>
      <c r="OB226" s="30"/>
      <c r="OC226" s="30"/>
      <c r="OD226" s="30"/>
      <c r="OE226" s="30"/>
      <c r="OF226" s="30"/>
      <c r="OG226" s="30"/>
      <c r="OH226" s="30"/>
      <c r="OI226" s="30"/>
      <c r="OJ226" s="30"/>
      <c r="OK226" s="30"/>
      <c r="OL226" s="30"/>
      <c r="OM226" s="30"/>
      <c r="ON226" s="30"/>
      <c r="OO226" s="30"/>
      <c r="OP226" s="30"/>
      <c r="OQ226" s="30"/>
      <c r="OR226" s="30"/>
      <c r="OS226" s="30"/>
      <c r="OT226" s="30"/>
      <c r="OU226" s="30"/>
      <c r="OV226" s="30"/>
      <c r="OW226" s="30"/>
      <c r="OX226" s="30"/>
      <c r="OY226" s="30"/>
      <c r="OZ226" s="30"/>
      <c r="PA226" s="30"/>
      <c r="PB226" s="30"/>
      <c r="PC226" s="30"/>
      <c r="PD226" s="30"/>
      <c r="PE226" s="30"/>
      <c r="PF226" s="30"/>
      <c r="PG226" s="30"/>
      <c r="PH226" s="30"/>
      <c r="PI226" s="30"/>
      <c r="PJ226" s="30"/>
      <c r="PK226" s="30"/>
      <c r="PL226" s="30"/>
      <c r="PM226" s="30"/>
      <c r="PN226" s="30"/>
      <c r="PO226" s="30"/>
      <c r="PP226" s="30"/>
      <c r="PQ226" s="30"/>
      <c r="PR226" s="30"/>
      <c r="PS226" s="30"/>
      <c r="PT226" s="30"/>
      <c r="PU226" s="30"/>
      <c r="PV226" s="30"/>
      <c r="PW226" s="30"/>
      <c r="PX226" s="30"/>
      <c r="PY226" s="30"/>
      <c r="PZ226" s="30"/>
      <c r="QA226" s="30"/>
      <c r="QB226" s="30"/>
      <c r="QC226" s="30"/>
      <c r="QD226" s="30"/>
      <c r="QE226" s="30"/>
      <c r="QF226" s="30"/>
      <c r="QG226" s="30"/>
      <c r="QH226" s="30"/>
      <c r="QI226" s="30"/>
      <c r="QJ226" s="30"/>
      <c r="QK226" s="30"/>
      <c r="QL226" s="30"/>
      <c r="QM226" s="30"/>
      <c r="QN226" s="30"/>
      <c r="QO226" s="30"/>
      <c r="QP226" s="30"/>
      <c r="QQ226" s="30"/>
      <c r="QR226" s="30"/>
      <c r="QS226" s="30"/>
      <c r="QT226" s="30"/>
      <c r="QU226" s="30"/>
      <c r="QV226" s="30"/>
      <c r="QW226" s="30"/>
      <c r="QX226" s="30"/>
      <c r="QY226" s="30"/>
      <c r="QZ226" s="30"/>
      <c r="RA226" s="30"/>
      <c r="RB226" s="30"/>
      <c r="RC226" s="30"/>
      <c r="RD226" s="30"/>
      <c r="RE226" s="30"/>
      <c r="RF226" s="30"/>
      <c r="RG226" s="30"/>
      <c r="RH226" s="30"/>
      <c r="RI226" s="30"/>
      <c r="RJ226" s="30"/>
      <c r="RK226" s="30"/>
      <c r="RL226" s="30"/>
      <c r="RM226" s="30"/>
      <c r="RN226" s="30"/>
      <c r="RO226" s="30"/>
      <c r="RP226" s="30"/>
      <c r="RQ226" s="30"/>
      <c r="RR226" s="30"/>
      <c r="RS226" s="30"/>
      <c r="RT226" s="30"/>
      <c r="RU226" s="30"/>
      <c r="RV226" s="30"/>
      <c r="RW226" s="30"/>
      <c r="RX226" s="30"/>
      <c r="RY226" s="30"/>
      <c r="RZ226" s="30"/>
      <c r="SA226" s="30"/>
      <c r="SB226" s="30"/>
      <c r="SC226" s="30"/>
      <c r="SD226" s="30"/>
      <c r="SE226" s="30"/>
      <c r="SF226" s="30"/>
      <c r="SG226" s="30"/>
      <c r="SH226" s="30"/>
      <c r="SI226" s="30"/>
      <c r="SJ226" s="30"/>
      <c r="SK226" s="30"/>
      <c r="SL226" s="30"/>
      <c r="SM226" s="30"/>
      <c r="SN226" s="30"/>
      <c r="SO226" s="30"/>
      <c r="SP226" s="30"/>
      <c r="SQ226" s="30"/>
      <c r="SR226" s="30"/>
      <c r="SS226" s="30"/>
      <c r="ST226" s="30"/>
      <c r="SU226" s="30"/>
      <c r="SV226" s="30"/>
      <c r="SW226" s="30"/>
      <c r="SX226" s="30"/>
      <c r="SY226" s="30"/>
      <c r="SZ226" s="30"/>
      <c r="TA226" s="30"/>
      <c r="TB226" s="30"/>
      <c r="TC226" s="30"/>
      <c r="TD226" s="30"/>
      <c r="TE226" s="30"/>
      <c r="TF226" s="30"/>
      <c r="TG226" s="30"/>
      <c r="TH226" s="30"/>
      <c r="TI226" s="30"/>
      <c r="TJ226" s="30"/>
      <c r="TK226" s="30"/>
      <c r="TL226" s="30"/>
      <c r="TM226" s="30"/>
      <c r="TN226" s="30"/>
      <c r="TO226" s="30"/>
      <c r="TP226" s="30"/>
      <c r="TQ226" s="30"/>
      <c r="TR226" s="30"/>
      <c r="TS226" s="30"/>
      <c r="TT226" s="30"/>
      <c r="TU226" s="30"/>
      <c r="TV226" s="30"/>
      <c r="TW226" s="30"/>
      <c r="TX226" s="30"/>
      <c r="TY226" s="30"/>
      <c r="TZ226" s="30"/>
      <c r="UA226" s="30"/>
      <c r="UB226" s="30"/>
      <c r="UC226" s="30"/>
      <c r="UD226" s="30"/>
      <c r="UE226" s="30"/>
      <c r="UF226" s="30"/>
      <c r="UG226" s="30"/>
      <c r="UH226" s="30"/>
      <c r="UI226" s="30"/>
      <c r="UJ226" s="30"/>
      <c r="UK226" s="30"/>
      <c r="UL226" s="30"/>
      <c r="UM226" s="30"/>
      <c r="UN226" s="30"/>
      <c r="UO226" s="30"/>
      <c r="UP226" s="30"/>
      <c r="UQ226" s="30"/>
      <c r="UR226" s="30"/>
      <c r="US226" s="30"/>
      <c r="UT226" s="30"/>
      <c r="UU226" s="30"/>
      <c r="UV226" s="30"/>
      <c r="UW226" s="30"/>
      <c r="UX226" s="30"/>
      <c r="UY226" s="30"/>
      <c r="UZ226" s="30"/>
      <c r="VA226" s="30"/>
      <c r="VB226" s="30"/>
      <c r="VC226" s="30"/>
      <c r="VD226" s="30"/>
      <c r="VE226" s="30"/>
      <c r="VF226" s="30"/>
      <c r="VG226" s="30"/>
      <c r="VH226" s="30"/>
      <c r="VI226" s="30"/>
      <c r="VJ226" s="30"/>
      <c r="VK226" s="30"/>
      <c r="VL226" s="30"/>
      <c r="VM226" s="30"/>
      <c r="VN226" s="30"/>
      <c r="VO226" s="30"/>
      <c r="VP226" s="30"/>
      <c r="VQ226" s="30"/>
      <c r="VR226" s="30"/>
      <c r="VS226" s="30"/>
      <c r="VT226" s="30"/>
      <c r="VU226" s="30"/>
      <c r="VV226" s="30"/>
      <c r="VW226" s="30"/>
      <c r="VX226" s="30"/>
      <c r="VY226" s="30"/>
      <c r="VZ226" s="30"/>
      <c r="WA226" s="30"/>
      <c r="WB226" s="30"/>
      <c r="WC226" s="30"/>
      <c r="WD226" s="30"/>
      <c r="WE226" s="30"/>
      <c r="WF226" s="30"/>
      <c r="WG226" s="30"/>
      <c r="WH226" s="30"/>
      <c r="WI226" s="30"/>
      <c r="WJ226" s="30"/>
      <c r="WK226" s="30"/>
      <c r="WL226" s="30"/>
      <c r="WM226" s="30"/>
      <c r="WN226" s="30"/>
      <c r="WO226" s="30"/>
      <c r="WP226" s="30"/>
      <c r="WQ226" s="30"/>
      <c r="WR226" s="30"/>
      <c r="WS226" s="30"/>
      <c r="WT226" s="30"/>
      <c r="WU226" s="30"/>
      <c r="WV226" s="30"/>
      <c r="WW226" s="30"/>
      <c r="WX226" s="30"/>
      <c r="WY226" s="30"/>
      <c r="WZ226" s="30"/>
      <c r="XA226" s="30"/>
      <c r="XB226" s="30"/>
      <c r="XC226" s="30"/>
      <c r="XD226" s="30"/>
      <c r="XE226" s="30"/>
      <c r="XF226" s="30"/>
      <c r="XG226" s="30"/>
      <c r="XH226" s="30"/>
      <c r="XI226" s="30"/>
      <c r="XJ226" s="30"/>
      <c r="XK226" s="30"/>
      <c r="XL226" s="30"/>
      <c r="XM226" s="30"/>
      <c r="XN226" s="30"/>
      <c r="XO226" s="30"/>
      <c r="XP226" s="30"/>
      <c r="XQ226" s="30"/>
      <c r="XR226" s="30"/>
      <c r="XS226" s="30"/>
      <c r="XT226" s="30"/>
      <c r="XU226" s="30"/>
      <c r="XV226" s="30"/>
      <c r="XW226" s="30"/>
      <c r="XX226" s="30"/>
      <c r="XY226" s="30"/>
      <c r="XZ226" s="30"/>
      <c r="YA226" s="30"/>
      <c r="YB226" s="30"/>
      <c r="YC226" s="30"/>
      <c r="YD226" s="30"/>
      <c r="YE226" s="30"/>
      <c r="YF226" s="30"/>
      <c r="YG226" s="30"/>
      <c r="YH226" s="30"/>
      <c r="YI226" s="30"/>
      <c r="YJ226" s="30"/>
      <c r="YK226" s="30"/>
      <c r="YL226" s="30"/>
      <c r="YM226" s="30"/>
      <c r="YN226" s="30"/>
      <c r="YO226" s="30"/>
      <c r="YP226" s="30"/>
      <c r="YQ226" s="30"/>
      <c r="YR226" s="30"/>
      <c r="YS226" s="30"/>
      <c r="YT226" s="30"/>
      <c r="YU226" s="30"/>
      <c r="YV226" s="30"/>
      <c r="YW226" s="30"/>
      <c r="YX226" s="30"/>
      <c r="YY226" s="30"/>
      <c r="YZ226" s="30"/>
      <c r="ZA226" s="30"/>
      <c r="ZB226" s="30"/>
      <c r="ZC226" s="30"/>
      <c r="ZD226" s="30"/>
      <c r="ZE226" s="30"/>
      <c r="ZF226" s="30"/>
      <c r="ZG226" s="30"/>
      <c r="ZH226" s="30"/>
      <c r="ZI226" s="30"/>
      <c r="ZJ226" s="30"/>
      <c r="ZK226" s="30"/>
      <c r="ZL226" s="30"/>
      <c r="ZM226" s="30"/>
      <c r="ZN226" s="30"/>
      <c r="ZO226" s="30"/>
      <c r="ZP226" s="30"/>
      <c r="ZQ226" s="30"/>
      <c r="ZR226" s="30"/>
      <c r="ZS226" s="30"/>
      <c r="ZT226" s="30"/>
      <c r="ZU226" s="30"/>
      <c r="ZV226" s="30"/>
      <c r="ZW226" s="30"/>
      <c r="ZX226" s="30"/>
      <c r="ZY226" s="30"/>
      <c r="ZZ226" s="30"/>
      <c r="AAA226" s="30"/>
      <c r="AAB226" s="30"/>
      <c r="AAC226" s="30"/>
      <c r="AAD226" s="30"/>
      <c r="AAE226" s="30"/>
      <c r="AAF226" s="30"/>
      <c r="AAG226" s="30"/>
      <c r="AAH226" s="30"/>
      <c r="AAI226" s="30"/>
      <c r="AAJ226" s="30"/>
      <c r="AAK226" s="30"/>
      <c r="AAL226" s="30"/>
      <c r="AAM226" s="30"/>
      <c r="AAN226" s="30"/>
      <c r="AAO226" s="30"/>
      <c r="AAP226" s="30"/>
      <c r="AAQ226" s="30"/>
      <c r="AAR226" s="30"/>
      <c r="AAS226" s="30"/>
      <c r="AAT226" s="30"/>
      <c r="AAU226" s="30"/>
      <c r="AAV226" s="30"/>
      <c r="AAW226" s="30"/>
      <c r="AAX226" s="30"/>
      <c r="AAY226" s="30"/>
      <c r="AAZ226" s="30"/>
      <c r="ABA226" s="30"/>
      <c r="ABB226" s="30"/>
      <c r="ABC226" s="30"/>
      <c r="ABD226" s="30"/>
      <c r="ABE226" s="30"/>
      <c r="ABF226" s="30"/>
      <c r="ABG226" s="30"/>
      <c r="ABH226" s="30"/>
      <c r="ABI226" s="30"/>
      <c r="ABJ226" s="30"/>
      <c r="ABK226" s="30"/>
      <c r="ABL226" s="30"/>
      <c r="ABM226" s="30"/>
      <c r="ABN226" s="30"/>
      <c r="ABO226" s="30"/>
      <c r="ABP226" s="30"/>
      <c r="ABQ226" s="30"/>
      <c r="ABR226" s="30"/>
      <c r="ABS226" s="30"/>
      <c r="ABT226" s="30"/>
      <c r="ABU226" s="30"/>
      <c r="ABV226" s="30"/>
      <c r="ABW226" s="30"/>
      <c r="ABX226" s="30"/>
      <c r="ABY226" s="30"/>
      <c r="ABZ226" s="30"/>
      <c r="ACA226" s="30"/>
      <c r="ACB226" s="30"/>
      <c r="ACC226" s="30"/>
      <c r="ACD226" s="30"/>
      <c r="ACE226" s="30"/>
      <c r="ACF226" s="30"/>
      <c r="ACG226" s="30"/>
      <c r="ACH226" s="30"/>
      <c r="ACI226" s="30"/>
      <c r="ACJ226" s="30"/>
      <c r="ACK226" s="30"/>
      <c r="ACL226" s="30"/>
      <c r="ACM226" s="30"/>
      <c r="ACN226" s="30"/>
      <c r="ACO226" s="30"/>
      <c r="ACP226" s="30"/>
      <c r="ACQ226" s="30"/>
      <c r="ACR226" s="30"/>
      <c r="ACS226" s="30"/>
      <c r="ACT226" s="30"/>
      <c r="ACU226" s="30"/>
      <c r="ACV226" s="30"/>
      <c r="ACW226" s="30"/>
      <c r="ACX226" s="30"/>
      <c r="ACY226" s="30"/>
      <c r="ACZ226" s="30"/>
      <c r="ADA226" s="30"/>
      <c r="ADB226" s="30"/>
      <c r="ADC226" s="30"/>
      <c r="ADD226" s="30"/>
      <c r="ADE226" s="30"/>
      <c r="ADF226" s="30"/>
      <c r="ADG226" s="30"/>
      <c r="ADH226" s="30"/>
      <c r="ADI226" s="30"/>
      <c r="ADJ226" s="30"/>
      <c r="ADK226" s="30"/>
      <c r="ADL226" s="30"/>
      <c r="ADM226" s="30"/>
      <c r="ADN226" s="30"/>
      <c r="ADO226" s="30"/>
      <c r="ADP226" s="30"/>
      <c r="ADQ226" s="30"/>
      <c r="ADR226" s="30"/>
      <c r="ADS226" s="30"/>
      <c r="ADT226" s="30"/>
      <c r="ADU226" s="30"/>
      <c r="ADV226" s="30"/>
      <c r="ADW226" s="30"/>
      <c r="ADX226" s="30"/>
      <c r="ADY226" s="30"/>
      <c r="ADZ226" s="30"/>
      <c r="AEA226" s="30"/>
      <c r="AEB226" s="30"/>
      <c r="AEC226" s="30"/>
      <c r="AED226" s="30"/>
      <c r="AEE226" s="30"/>
      <c r="AEF226" s="30"/>
      <c r="AEG226" s="30"/>
      <c r="AEH226" s="30"/>
      <c r="AEI226" s="30"/>
      <c r="AEJ226" s="30"/>
      <c r="AEK226" s="30"/>
      <c r="AEL226" s="30"/>
      <c r="AEM226" s="30"/>
      <c r="AEN226" s="30"/>
      <c r="AEO226" s="30"/>
      <c r="AEP226" s="30"/>
      <c r="AEQ226" s="30"/>
      <c r="AER226" s="30"/>
      <c r="AES226" s="30"/>
      <c r="AET226" s="30"/>
      <c r="AEU226" s="30"/>
      <c r="AEV226" s="30"/>
      <c r="AEW226" s="30"/>
      <c r="AEX226" s="30"/>
      <c r="AEY226" s="30"/>
      <c r="AEZ226" s="30"/>
      <c r="AFA226" s="30"/>
      <c r="AFB226" s="30"/>
      <c r="AFC226" s="30"/>
      <c r="AFD226" s="30"/>
      <c r="AFE226" s="30"/>
      <c r="AFF226" s="30"/>
      <c r="AFG226" s="30"/>
      <c r="AFH226" s="30"/>
      <c r="AFI226" s="30"/>
      <c r="AFJ226" s="30"/>
      <c r="AFK226" s="30"/>
      <c r="AFL226" s="30"/>
      <c r="AFM226" s="30"/>
      <c r="AFN226" s="30"/>
      <c r="AFO226" s="30"/>
      <c r="AFP226" s="30"/>
      <c r="AFQ226" s="30"/>
      <c r="AFR226" s="30"/>
      <c r="AFS226" s="30"/>
      <c r="AFT226" s="30"/>
      <c r="AFU226" s="30"/>
      <c r="AFV226" s="30"/>
      <c r="AFW226" s="30"/>
      <c r="AFX226" s="30"/>
      <c r="AFY226" s="30"/>
      <c r="AFZ226" s="30"/>
      <c r="AGA226" s="30"/>
      <c r="AGB226" s="30"/>
      <c r="AGC226" s="30"/>
      <c r="AGD226" s="30"/>
      <c r="AGE226" s="30"/>
      <c r="AGF226" s="30"/>
      <c r="AGG226" s="30"/>
      <c r="AGH226" s="30"/>
      <c r="AGI226" s="30"/>
      <c r="AGJ226" s="30"/>
      <c r="AGK226" s="30"/>
      <c r="AGL226" s="30"/>
      <c r="AGM226" s="30"/>
      <c r="AGN226" s="30"/>
      <c r="AGO226" s="30"/>
      <c r="AGP226" s="30"/>
      <c r="AGQ226" s="30"/>
      <c r="AGR226" s="30"/>
      <c r="AGS226" s="30"/>
      <c r="AGT226" s="30"/>
      <c r="AGU226" s="30"/>
      <c r="AGV226" s="30"/>
      <c r="AGW226" s="30"/>
      <c r="AGX226" s="30"/>
      <c r="AGY226" s="30"/>
      <c r="AGZ226" s="30"/>
      <c r="AHA226" s="30"/>
      <c r="AHB226" s="30"/>
      <c r="AHC226" s="30"/>
      <c r="AHD226" s="30"/>
      <c r="AHE226" s="30"/>
      <c r="AHF226" s="30"/>
      <c r="AHG226" s="30"/>
      <c r="AHH226" s="30"/>
      <c r="AHI226" s="30"/>
      <c r="AHJ226" s="30"/>
      <c r="AHK226" s="30"/>
      <c r="AHL226" s="30"/>
      <c r="AHM226" s="30"/>
      <c r="AHN226" s="30"/>
      <c r="AHO226" s="30"/>
      <c r="AHP226" s="30"/>
      <c r="AHQ226" s="30"/>
      <c r="AHR226" s="30"/>
      <c r="AHS226" s="30"/>
      <c r="AHT226" s="30"/>
      <c r="AHU226" s="30"/>
      <c r="AHV226" s="30"/>
      <c r="AHW226" s="30"/>
      <c r="AHX226" s="30"/>
      <c r="AHY226" s="30"/>
      <c r="AHZ226" s="30"/>
      <c r="AIA226" s="30"/>
      <c r="AIB226" s="30"/>
      <c r="AIC226" s="30"/>
      <c r="AID226" s="30"/>
      <c r="AIE226" s="30"/>
      <c r="AIF226" s="30"/>
      <c r="AIG226" s="30"/>
      <c r="AIH226" s="30"/>
      <c r="AII226" s="30"/>
      <c r="AIJ226" s="30"/>
      <c r="AIK226" s="30"/>
      <c r="AIL226" s="30"/>
      <c r="AIM226" s="30"/>
      <c r="AIN226" s="30"/>
      <c r="AIO226" s="30"/>
      <c r="AIP226" s="30"/>
      <c r="AIQ226" s="30"/>
      <c r="AIR226" s="30"/>
      <c r="AIS226" s="30"/>
      <c r="AIT226" s="30"/>
      <c r="AIU226" s="30"/>
      <c r="AIV226" s="30"/>
      <c r="AIW226" s="30"/>
      <c r="AIX226" s="30"/>
      <c r="AIY226" s="30"/>
      <c r="AIZ226" s="30"/>
      <c r="AJA226" s="30"/>
      <c r="AJB226" s="30"/>
      <c r="AJC226" s="30"/>
      <c r="AJD226" s="30"/>
      <c r="AJE226" s="30"/>
      <c r="AJF226" s="30"/>
      <c r="AJG226" s="30"/>
      <c r="AJH226" s="30"/>
      <c r="AJI226" s="30"/>
      <c r="AJJ226" s="30"/>
      <c r="AJK226" s="30"/>
      <c r="AJL226" s="30"/>
      <c r="AJM226" s="30"/>
      <c r="AJN226" s="30"/>
      <c r="AJO226" s="30"/>
      <c r="AJP226" s="30"/>
      <c r="AJQ226" s="30"/>
      <c r="AJR226" s="30"/>
      <c r="AJS226" s="30"/>
      <c r="AJT226" s="30"/>
      <c r="AJU226" s="30"/>
      <c r="AJV226" s="30"/>
      <c r="AJW226" s="30"/>
      <c r="AJX226" s="30"/>
      <c r="AJY226" s="30"/>
      <c r="AJZ226" s="30"/>
      <c r="AKA226" s="30"/>
      <c r="AKB226" s="30"/>
      <c r="AKC226" s="30"/>
      <c r="AKD226" s="30"/>
      <c r="AKE226" s="30"/>
      <c r="AKF226" s="30"/>
      <c r="AKG226" s="30"/>
      <c r="AKH226" s="30"/>
      <c r="AKI226" s="30"/>
      <c r="AKJ226" s="30"/>
      <c r="AKK226" s="30"/>
      <c r="AKL226" s="30"/>
      <c r="AKM226" s="30"/>
      <c r="AKN226" s="30"/>
      <c r="AKO226" s="30"/>
      <c r="AKP226" s="30"/>
      <c r="AKQ226" s="30"/>
      <c r="AKR226" s="30"/>
      <c r="AKS226" s="30"/>
      <c r="AKT226" s="30"/>
      <c r="AKU226" s="30"/>
      <c r="AKV226" s="30"/>
      <c r="AKW226" s="30"/>
      <c r="AKX226" s="30"/>
      <c r="AKY226" s="30"/>
      <c r="AKZ226" s="30"/>
      <c r="ALA226" s="30"/>
      <c r="ALB226" s="30"/>
      <c r="ALC226" s="30"/>
      <c r="ALD226" s="30"/>
      <c r="ALE226" s="30"/>
      <c r="ALF226" s="30"/>
      <c r="ALG226" s="30"/>
      <c r="ALH226" s="30"/>
      <c r="ALI226" s="30"/>
      <c r="ALJ226" s="30"/>
      <c r="ALK226" s="30"/>
      <c r="ALL226" s="30"/>
      <c r="ALM226" s="30"/>
      <c r="ALN226" s="30"/>
      <c r="ALO226" s="30"/>
      <c r="ALP226" s="30"/>
      <c r="ALQ226" s="30"/>
    </row>
    <row r="227" spans="1:1005" ht="28.4" customHeight="1" x14ac:dyDescent="0.35">
      <c r="A227" s="66" t="s">
        <v>445</v>
      </c>
      <c r="B227" s="67" t="s">
        <v>2042</v>
      </c>
      <c r="C227" s="67" t="s">
        <v>55</v>
      </c>
      <c r="D227" s="67" t="s">
        <v>56</v>
      </c>
      <c r="E227" s="59" t="s">
        <v>446</v>
      </c>
      <c r="F227" s="60" t="s">
        <v>447</v>
      </c>
      <c r="G227" s="61">
        <v>2278612.21</v>
      </c>
      <c r="H227" s="61">
        <v>2071680</v>
      </c>
      <c r="I227" s="61">
        <v>206932.21</v>
      </c>
      <c r="J227" s="62">
        <v>0</v>
      </c>
      <c r="K227" s="63">
        <v>435052.79999999999</v>
      </c>
      <c r="L227" s="63">
        <v>266773.57315743901</v>
      </c>
      <c r="M227" s="63">
        <v>1369853.62684256</v>
      </c>
      <c r="N227" s="63">
        <v>-1.16415321826935E-10</v>
      </c>
      <c r="O227" s="63">
        <v>0</v>
      </c>
      <c r="P227" s="63">
        <v>0</v>
      </c>
      <c r="Q227" s="63">
        <v>0</v>
      </c>
      <c r="R227" s="64">
        <v>0</v>
      </c>
      <c r="ALQ227" s="6"/>
    </row>
    <row r="228" spans="1:1005" ht="28.4" customHeight="1" x14ac:dyDescent="0.35">
      <c r="A228" s="66" t="s">
        <v>1261</v>
      </c>
      <c r="B228" s="67" t="s">
        <v>2042</v>
      </c>
      <c r="C228" s="67" t="s">
        <v>55</v>
      </c>
      <c r="D228" s="67" t="s">
        <v>56</v>
      </c>
      <c r="E228" s="59" t="s">
        <v>1262</v>
      </c>
      <c r="F228" s="60" t="s">
        <v>1263</v>
      </c>
      <c r="G228" s="61">
        <v>7100000</v>
      </c>
      <c r="H228" s="61">
        <v>6748625.6200000001</v>
      </c>
      <c r="I228" s="61">
        <v>351374.38</v>
      </c>
      <c r="J228" s="62">
        <v>0</v>
      </c>
      <c r="K228" s="63">
        <v>1417211.3802</v>
      </c>
      <c r="L228" s="63">
        <v>434515.69995106303</v>
      </c>
      <c r="M228" s="63">
        <v>1689221.42078689</v>
      </c>
      <c r="N228" s="63">
        <v>1874823.5591120501</v>
      </c>
      <c r="O228" s="63">
        <v>1332853.5599499999</v>
      </c>
      <c r="P228" s="63">
        <v>0</v>
      </c>
      <c r="Q228" s="63">
        <v>0</v>
      </c>
      <c r="R228" s="64">
        <v>0</v>
      </c>
      <c r="ALQ228" s="6"/>
    </row>
    <row r="229" spans="1:1005" ht="28.4" customHeight="1" x14ac:dyDescent="0.35">
      <c r="A229" s="66" t="s">
        <v>839</v>
      </c>
      <c r="B229" s="67" t="s">
        <v>2042</v>
      </c>
      <c r="C229" s="67" t="s">
        <v>55</v>
      </c>
      <c r="D229" s="67" t="s">
        <v>56</v>
      </c>
      <c r="E229" s="59" t="s">
        <v>840</v>
      </c>
      <c r="F229" s="60" t="s">
        <v>841</v>
      </c>
      <c r="G229" s="61">
        <v>2404614.3200000003</v>
      </c>
      <c r="H229" s="61">
        <v>2167722.4700000002</v>
      </c>
      <c r="I229" s="61">
        <v>236891.85</v>
      </c>
      <c r="J229" s="62">
        <v>0</v>
      </c>
      <c r="K229" s="63">
        <v>455221.71870000003</v>
      </c>
      <c r="L229" s="63">
        <v>186094.077893487</v>
      </c>
      <c r="M229" s="63">
        <v>723458.56017323805</v>
      </c>
      <c r="N229" s="63">
        <v>802948.11323327501</v>
      </c>
      <c r="O229" s="63">
        <v>0</v>
      </c>
      <c r="P229" s="63">
        <v>0</v>
      </c>
      <c r="Q229" s="63">
        <v>0</v>
      </c>
      <c r="R229" s="64">
        <v>0</v>
      </c>
      <c r="ALQ229" s="6"/>
    </row>
    <row r="230" spans="1:1005" ht="28.4" customHeight="1" x14ac:dyDescent="0.35">
      <c r="A230" s="66" t="s">
        <v>455</v>
      </c>
      <c r="B230" s="67" t="s">
        <v>2042</v>
      </c>
      <c r="C230" s="67" t="s">
        <v>55</v>
      </c>
      <c r="D230" s="67" t="s">
        <v>56</v>
      </c>
      <c r="E230" s="59" t="s">
        <v>456</v>
      </c>
      <c r="F230" s="60" t="s">
        <v>457</v>
      </c>
      <c r="G230" s="61">
        <v>2060000</v>
      </c>
      <c r="H230" s="61">
        <v>1870782.13</v>
      </c>
      <c r="I230" s="61">
        <v>189217.87</v>
      </c>
      <c r="J230" s="62">
        <v>0</v>
      </c>
      <c r="K230" s="63">
        <v>392864.24729999999</v>
      </c>
      <c r="L230" s="63">
        <v>240903.630589273</v>
      </c>
      <c r="M230" s="63">
        <v>1237014.2521107299</v>
      </c>
      <c r="N230" s="63">
        <v>-5.8207660913467401E-11</v>
      </c>
      <c r="O230" s="63">
        <v>0</v>
      </c>
      <c r="P230" s="63">
        <v>0</v>
      </c>
      <c r="Q230" s="63">
        <v>0</v>
      </c>
      <c r="R230" s="64">
        <v>0</v>
      </c>
      <c r="ALQ230" s="6"/>
    </row>
    <row r="231" spans="1:1005" ht="28.4" customHeight="1" x14ac:dyDescent="0.35">
      <c r="A231" s="66" t="s">
        <v>869</v>
      </c>
      <c r="B231" s="67" t="s">
        <v>2042</v>
      </c>
      <c r="C231" s="67" t="s">
        <v>55</v>
      </c>
      <c r="D231" s="67" t="s">
        <v>56</v>
      </c>
      <c r="E231" s="59" t="s">
        <v>870</v>
      </c>
      <c r="F231" s="60" t="s">
        <v>871</v>
      </c>
      <c r="G231" s="61">
        <v>3200000</v>
      </c>
      <c r="H231" s="61">
        <v>3200000</v>
      </c>
      <c r="I231" s="61">
        <v>0</v>
      </c>
      <c r="J231" s="62">
        <v>0</v>
      </c>
      <c r="K231" s="63">
        <v>672000</v>
      </c>
      <c r="L231" s="63">
        <v>274712.77227622201</v>
      </c>
      <c r="M231" s="63">
        <v>1067972.2264236</v>
      </c>
      <c r="N231" s="63">
        <v>1185315.0013001801</v>
      </c>
      <c r="O231" s="63">
        <v>0</v>
      </c>
      <c r="P231" s="63">
        <v>0</v>
      </c>
      <c r="Q231" s="63">
        <v>0</v>
      </c>
      <c r="R231" s="64">
        <v>0</v>
      </c>
      <c r="ALQ231" s="6"/>
    </row>
    <row r="232" spans="1:1005" ht="28.4" customHeight="1" x14ac:dyDescent="0.35">
      <c r="A232" s="66" t="s">
        <v>1064</v>
      </c>
      <c r="B232" s="67" t="s">
        <v>541</v>
      </c>
      <c r="C232" s="67" t="s">
        <v>55</v>
      </c>
      <c r="D232" s="67" t="s">
        <v>542</v>
      </c>
      <c r="E232" s="59" t="s">
        <v>1065</v>
      </c>
      <c r="F232" s="60" t="s">
        <v>1066</v>
      </c>
      <c r="G232" s="61">
        <v>8200000</v>
      </c>
      <c r="H232" s="61">
        <v>8200000</v>
      </c>
      <c r="I232" s="61">
        <v>0</v>
      </c>
      <c r="J232" s="62">
        <v>0</v>
      </c>
      <c r="K232" s="63">
        <v>300000</v>
      </c>
      <c r="L232" s="63">
        <v>130401.632409599</v>
      </c>
      <c r="M232" s="63">
        <v>3106948.8416567701</v>
      </c>
      <c r="N232" s="63">
        <v>4162649.5259336298</v>
      </c>
      <c r="O232" s="63">
        <v>500000</v>
      </c>
      <c r="P232" s="63">
        <v>0</v>
      </c>
      <c r="Q232" s="63">
        <v>0</v>
      </c>
      <c r="R232" s="64">
        <v>0</v>
      </c>
      <c r="ALQ232" s="6"/>
    </row>
    <row r="233" spans="1:1005" ht="28.4" customHeight="1" x14ac:dyDescent="0.35">
      <c r="A233" s="66" t="s">
        <v>464</v>
      </c>
      <c r="B233" s="67" t="s">
        <v>2042</v>
      </c>
      <c r="C233" s="67" t="s">
        <v>55</v>
      </c>
      <c r="D233" s="67" t="s">
        <v>56</v>
      </c>
      <c r="E233" s="59" t="s">
        <v>465</v>
      </c>
      <c r="F233" s="60" t="s">
        <v>466</v>
      </c>
      <c r="G233" s="61">
        <v>2350000</v>
      </c>
      <c r="H233" s="61">
        <v>2167637.7000000002</v>
      </c>
      <c r="I233" s="61">
        <v>182362.3</v>
      </c>
      <c r="J233" s="62">
        <v>0</v>
      </c>
      <c r="K233" s="63">
        <v>455203.91700000002</v>
      </c>
      <c r="L233" s="63">
        <v>279130.20087068097</v>
      </c>
      <c r="M233" s="63">
        <v>1433303.5821293199</v>
      </c>
      <c r="N233" s="63">
        <v>0</v>
      </c>
      <c r="O233" s="63">
        <v>0</v>
      </c>
      <c r="P233" s="63">
        <v>0</v>
      </c>
      <c r="Q233" s="63">
        <v>0</v>
      </c>
      <c r="R233" s="64">
        <v>0</v>
      </c>
      <c r="ALQ233" s="6"/>
    </row>
    <row r="234" spans="1:1005" ht="28.4" customHeight="1" x14ac:dyDescent="0.35">
      <c r="A234" s="66" t="s">
        <v>461</v>
      </c>
      <c r="B234" s="67" t="s">
        <v>2042</v>
      </c>
      <c r="C234" s="67" t="s">
        <v>55</v>
      </c>
      <c r="D234" s="67" t="s">
        <v>56</v>
      </c>
      <c r="E234" s="59" t="s">
        <v>462</v>
      </c>
      <c r="F234" s="60" t="s">
        <v>463</v>
      </c>
      <c r="G234" s="61">
        <v>2000000</v>
      </c>
      <c r="H234" s="61">
        <v>1905028.17</v>
      </c>
      <c r="I234" s="61">
        <v>94971.83</v>
      </c>
      <c r="J234" s="62">
        <v>0</v>
      </c>
      <c r="K234" s="63">
        <v>400055.91570000001</v>
      </c>
      <c r="L234" s="63">
        <v>245313.54836484199</v>
      </c>
      <c r="M234" s="63">
        <v>1259658.7059351599</v>
      </c>
      <c r="N234" s="63">
        <v>5.8207660913467401E-11</v>
      </c>
      <c r="O234" s="63">
        <v>0</v>
      </c>
      <c r="P234" s="63">
        <v>0</v>
      </c>
      <c r="Q234" s="63">
        <v>0</v>
      </c>
      <c r="R234" s="64">
        <v>0</v>
      </c>
      <c r="ALQ234" s="6"/>
    </row>
    <row r="235" spans="1:1005" ht="28.4" customHeight="1" x14ac:dyDescent="0.35">
      <c r="A235" s="66" t="s">
        <v>546</v>
      </c>
      <c r="B235" s="67" t="s">
        <v>541</v>
      </c>
      <c r="C235" s="67" t="s">
        <v>55</v>
      </c>
      <c r="D235" s="67" t="s">
        <v>542</v>
      </c>
      <c r="E235" s="59" t="s">
        <v>547</v>
      </c>
      <c r="F235" s="60" t="s">
        <v>548</v>
      </c>
      <c r="G235" s="61">
        <v>11827900</v>
      </c>
      <c r="H235" s="61">
        <v>11827900</v>
      </c>
      <c r="I235" s="61">
        <v>0</v>
      </c>
      <c r="J235" s="62">
        <v>0</v>
      </c>
      <c r="K235" s="63">
        <v>2000000</v>
      </c>
      <c r="L235" s="63">
        <v>1141014.2835839901</v>
      </c>
      <c r="M235" s="63">
        <v>4935802.3644967498</v>
      </c>
      <c r="N235" s="63">
        <v>3751083.3519192599</v>
      </c>
      <c r="O235" s="63">
        <v>0</v>
      </c>
      <c r="P235" s="63">
        <v>0</v>
      </c>
      <c r="Q235" s="63">
        <v>0</v>
      </c>
      <c r="R235" s="64">
        <v>0</v>
      </c>
      <c r="ALQ235" s="6"/>
    </row>
    <row r="236" spans="1:1005" ht="28.4" customHeight="1" x14ac:dyDescent="0.35">
      <c r="A236" s="66" t="s">
        <v>426</v>
      </c>
      <c r="B236" s="67" t="s">
        <v>2042</v>
      </c>
      <c r="C236" s="67" t="s">
        <v>55</v>
      </c>
      <c r="D236" s="67" t="s">
        <v>56</v>
      </c>
      <c r="E236" s="59" t="s">
        <v>427</v>
      </c>
      <c r="F236" s="60" t="s">
        <v>428</v>
      </c>
      <c r="G236" s="61">
        <v>2925000</v>
      </c>
      <c r="H236" s="61">
        <v>2709195.2</v>
      </c>
      <c r="I236" s="61">
        <v>215804.79999999999</v>
      </c>
      <c r="J236" s="62">
        <v>0</v>
      </c>
      <c r="K236" s="63">
        <v>568930.99199999997</v>
      </c>
      <c r="L236" s="63">
        <v>348867.433138797</v>
      </c>
      <c r="M236" s="63">
        <v>1791396.7748612</v>
      </c>
      <c r="N236" s="63">
        <v>-1.16415321826935E-10</v>
      </c>
      <c r="O236" s="63">
        <v>0</v>
      </c>
      <c r="P236" s="63">
        <v>0</v>
      </c>
      <c r="Q236" s="63">
        <v>0</v>
      </c>
      <c r="R236" s="64">
        <v>0</v>
      </c>
      <c r="ALQ236" s="6"/>
    </row>
    <row r="237" spans="1:1005" ht="28.4" customHeight="1" x14ac:dyDescent="0.35">
      <c r="A237" s="66" t="s">
        <v>501</v>
      </c>
      <c r="B237" s="67" t="s">
        <v>2042</v>
      </c>
      <c r="C237" s="67" t="s">
        <v>55</v>
      </c>
      <c r="D237" s="67" t="s">
        <v>56</v>
      </c>
      <c r="E237" s="59" t="s">
        <v>502</v>
      </c>
      <c r="F237" s="60" t="s">
        <v>503</v>
      </c>
      <c r="G237" s="61">
        <v>2400000</v>
      </c>
      <c r="H237" s="61">
        <v>2400000</v>
      </c>
      <c r="I237" s="61">
        <v>0</v>
      </c>
      <c r="J237" s="62">
        <v>0</v>
      </c>
      <c r="K237" s="63">
        <v>504000</v>
      </c>
      <c r="L237" s="63">
        <v>309051.86881074897</v>
      </c>
      <c r="M237" s="63">
        <v>1586948.1311892499</v>
      </c>
      <c r="N237" s="63">
        <v>0</v>
      </c>
      <c r="O237" s="63">
        <v>0</v>
      </c>
      <c r="P237" s="63">
        <v>0</v>
      </c>
      <c r="Q237" s="63">
        <v>0</v>
      </c>
      <c r="R237" s="64">
        <v>0</v>
      </c>
      <c r="ALQ237" s="6"/>
    </row>
    <row r="238" spans="1:1005" ht="28.4" customHeight="1" x14ac:dyDescent="0.35">
      <c r="A238" s="66" t="s">
        <v>851</v>
      </c>
      <c r="B238" s="67" t="s">
        <v>2042</v>
      </c>
      <c r="C238" s="67" t="s">
        <v>55</v>
      </c>
      <c r="D238" s="67" t="s">
        <v>56</v>
      </c>
      <c r="E238" s="59" t="s">
        <v>852</v>
      </c>
      <c r="F238" s="60" t="s">
        <v>853</v>
      </c>
      <c r="G238" s="61">
        <v>8490000</v>
      </c>
      <c r="H238" s="61">
        <v>8081204.29</v>
      </c>
      <c r="I238" s="61">
        <v>408795.71</v>
      </c>
      <c r="J238" s="62">
        <v>0</v>
      </c>
      <c r="K238" s="63">
        <v>1697052.9009</v>
      </c>
      <c r="L238" s="63">
        <v>693753.13557387399</v>
      </c>
      <c r="M238" s="63">
        <v>2697031.79305476</v>
      </c>
      <c r="N238" s="63">
        <v>2993366.46047136</v>
      </c>
      <c r="O238" s="63">
        <v>0</v>
      </c>
      <c r="P238" s="63">
        <v>0</v>
      </c>
      <c r="Q238" s="63">
        <v>0</v>
      </c>
      <c r="R238" s="64">
        <v>0</v>
      </c>
      <c r="ALQ238" s="6"/>
    </row>
    <row r="239" spans="1:1005" ht="28.4" customHeight="1" x14ac:dyDescent="0.35">
      <c r="A239" s="66" t="s">
        <v>540</v>
      </c>
      <c r="B239" s="67" t="s">
        <v>541</v>
      </c>
      <c r="C239" s="67" t="s">
        <v>55</v>
      </c>
      <c r="D239" s="67" t="s">
        <v>542</v>
      </c>
      <c r="E239" s="59" t="s">
        <v>543</v>
      </c>
      <c r="F239" s="60" t="s">
        <v>544</v>
      </c>
      <c r="G239" s="61">
        <v>16179720.710000001</v>
      </c>
      <c r="H239" s="61">
        <v>16179720.710000001</v>
      </c>
      <c r="I239" s="61">
        <v>0</v>
      </c>
      <c r="J239" s="62">
        <v>0</v>
      </c>
      <c r="K239" s="63">
        <v>300000</v>
      </c>
      <c r="L239" s="63">
        <v>1630020.40511999</v>
      </c>
      <c r="M239" s="63">
        <v>11336860.5207096</v>
      </c>
      <c r="N239" s="63">
        <v>2912839.7841703701</v>
      </c>
      <c r="O239" s="63">
        <v>0</v>
      </c>
      <c r="P239" s="63">
        <v>0</v>
      </c>
      <c r="Q239" s="63">
        <v>0</v>
      </c>
      <c r="R239" s="64">
        <v>0</v>
      </c>
      <c r="ALQ239" s="6"/>
    </row>
    <row r="240" spans="1:1005" ht="28.4" customHeight="1" x14ac:dyDescent="0.35">
      <c r="A240" s="66" t="s">
        <v>897</v>
      </c>
      <c r="B240" s="67" t="s">
        <v>2042</v>
      </c>
      <c r="C240" s="67" t="s">
        <v>55</v>
      </c>
      <c r="D240" s="67" t="s">
        <v>56</v>
      </c>
      <c r="E240" s="59" t="s">
        <v>898</v>
      </c>
      <c r="F240" s="60" t="s">
        <v>899</v>
      </c>
      <c r="G240" s="61">
        <v>6918056.0999999996</v>
      </c>
      <c r="H240" s="61">
        <v>6918056.0999999996</v>
      </c>
      <c r="I240" s="61">
        <v>0</v>
      </c>
      <c r="J240" s="62">
        <v>0</v>
      </c>
      <c r="K240" s="63">
        <v>1452791.781</v>
      </c>
      <c r="L240" s="63">
        <v>593899.49062294594</v>
      </c>
      <c r="M240" s="63">
        <v>2308841.17988761</v>
      </c>
      <c r="N240" s="63">
        <v>2562523.6484894399</v>
      </c>
      <c r="O240" s="63">
        <v>0</v>
      </c>
      <c r="P240" s="63">
        <v>0</v>
      </c>
      <c r="Q240" s="63">
        <v>0</v>
      </c>
      <c r="R240" s="64">
        <v>0</v>
      </c>
      <c r="ALQ240" s="6"/>
    </row>
    <row r="241" spans="1:1005" ht="28.4" customHeight="1" x14ac:dyDescent="0.35">
      <c r="A241" s="66" t="s">
        <v>1276</v>
      </c>
      <c r="B241" s="67" t="s">
        <v>2042</v>
      </c>
      <c r="C241" s="67" t="s">
        <v>55</v>
      </c>
      <c r="D241" s="67" t="s">
        <v>56</v>
      </c>
      <c r="E241" s="59" t="s">
        <v>1277</v>
      </c>
      <c r="F241" s="60" t="s">
        <v>1278</v>
      </c>
      <c r="G241" s="61">
        <v>7500000</v>
      </c>
      <c r="H241" s="61">
        <v>7083238.8600000003</v>
      </c>
      <c r="I241" s="61">
        <v>416761.14</v>
      </c>
      <c r="J241" s="62">
        <v>0</v>
      </c>
      <c r="K241" s="63">
        <v>1487480.1606000001</v>
      </c>
      <c r="L241" s="63">
        <v>456060.043107484</v>
      </c>
      <c r="M241" s="63">
        <v>1772977.1192822701</v>
      </c>
      <c r="N241" s="63">
        <v>1967781.8621602501</v>
      </c>
      <c r="O241" s="63">
        <v>1398939.6748500001</v>
      </c>
      <c r="P241" s="63">
        <v>0</v>
      </c>
      <c r="Q241" s="63">
        <v>0</v>
      </c>
      <c r="R241" s="64">
        <v>0</v>
      </c>
      <c r="ALQ241" s="6"/>
    </row>
    <row r="242" spans="1:1005" ht="28.4" customHeight="1" x14ac:dyDescent="0.35">
      <c r="A242" s="66" t="s">
        <v>854</v>
      </c>
      <c r="B242" s="67" t="s">
        <v>2042</v>
      </c>
      <c r="C242" s="67" t="s">
        <v>55</v>
      </c>
      <c r="D242" s="67" t="s">
        <v>56</v>
      </c>
      <c r="E242" s="59" t="s">
        <v>855</v>
      </c>
      <c r="F242" s="60" t="s">
        <v>856</v>
      </c>
      <c r="G242" s="61">
        <v>2240000</v>
      </c>
      <c r="H242" s="61">
        <v>2127842.0299999998</v>
      </c>
      <c r="I242" s="61">
        <v>112157.97</v>
      </c>
      <c r="J242" s="62">
        <v>0</v>
      </c>
      <c r="K242" s="63">
        <v>446846.82630000002</v>
      </c>
      <c r="L242" s="63">
        <v>182670.43219598901</v>
      </c>
      <c r="M242" s="63">
        <v>710148.80945525295</v>
      </c>
      <c r="N242" s="63">
        <v>788175.96204875899</v>
      </c>
      <c r="O242" s="63">
        <v>0</v>
      </c>
      <c r="P242" s="63">
        <v>0</v>
      </c>
      <c r="Q242" s="63">
        <v>0</v>
      </c>
      <c r="R242" s="64">
        <v>0</v>
      </c>
      <c r="ALQ242" s="6"/>
    </row>
    <row r="243" spans="1:1005" ht="28.4" customHeight="1" x14ac:dyDescent="0.35">
      <c r="A243" s="66" t="s">
        <v>1282</v>
      </c>
      <c r="B243" s="67" t="s">
        <v>2042</v>
      </c>
      <c r="C243" s="67" t="s">
        <v>55</v>
      </c>
      <c r="D243" s="67" t="s">
        <v>56</v>
      </c>
      <c r="E243" s="59" t="s">
        <v>1283</v>
      </c>
      <c r="F243" s="60" t="s">
        <v>1284</v>
      </c>
      <c r="G243" s="61">
        <v>5000000</v>
      </c>
      <c r="H243" s="61">
        <v>4803549.0999999996</v>
      </c>
      <c r="I243" s="61">
        <v>196450.9</v>
      </c>
      <c r="J243" s="62">
        <v>0</v>
      </c>
      <c r="K243" s="63">
        <v>1008745.311</v>
      </c>
      <c r="L243" s="63">
        <v>309280.38047483203</v>
      </c>
      <c r="M243" s="63">
        <v>1202357.1157176699</v>
      </c>
      <c r="N243" s="63">
        <v>1334465.3455574899</v>
      </c>
      <c r="O243" s="63">
        <v>948700.94724999997</v>
      </c>
      <c r="P243" s="63">
        <v>0</v>
      </c>
      <c r="Q243" s="63">
        <v>0</v>
      </c>
      <c r="R243" s="64">
        <v>0</v>
      </c>
      <c r="ALQ243" s="6"/>
    </row>
    <row r="244" spans="1:1005" ht="28.4" customHeight="1" x14ac:dyDescent="0.35">
      <c r="A244" s="66" t="s">
        <v>135</v>
      </c>
      <c r="B244" s="67" t="s">
        <v>2042</v>
      </c>
      <c r="C244" s="67" t="s">
        <v>55</v>
      </c>
      <c r="D244" s="67" t="s">
        <v>56</v>
      </c>
      <c r="E244" s="59" t="s">
        <v>137</v>
      </c>
      <c r="F244" s="60" t="s">
        <v>138</v>
      </c>
      <c r="G244" s="61">
        <v>400000</v>
      </c>
      <c r="H244" s="61">
        <v>400000</v>
      </c>
      <c r="I244" s="61">
        <v>0</v>
      </c>
      <c r="J244" s="62">
        <v>0</v>
      </c>
      <c r="K244" s="63">
        <v>200000</v>
      </c>
      <c r="L244" s="63">
        <v>200000</v>
      </c>
      <c r="M244" s="63">
        <v>0</v>
      </c>
      <c r="N244" s="63">
        <v>0</v>
      </c>
      <c r="O244" s="63">
        <v>0</v>
      </c>
      <c r="P244" s="63">
        <v>0</v>
      </c>
      <c r="Q244" s="63">
        <v>0</v>
      </c>
      <c r="R244" s="64">
        <v>0</v>
      </c>
      <c r="ALQ244" s="6"/>
    </row>
    <row r="245" spans="1:1005" ht="28.4" customHeight="1" x14ac:dyDescent="0.35">
      <c r="A245" s="66" t="s">
        <v>998</v>
      </c>
      <c r="B245" s="67" t="s">
        <v>541</v>
      </c>
      <c r="C245" s="67" t="s">
        <v>55</v>
      </c>
      <c r="D245" s="67" t="s">
        <v>542</v>
      </c>
      <c r="E245" s="59" t="s">
        <v>999</v>
      </c>
      <c r="F245" s="60" t="s">
        <v>1000</v>
      </c>
      <c r="G245" s="61">
        <v>19527240.960000001</v>
      </c>
      <c r="H245" s="61">
        <v>19527240.960000001</v>
      </c>
      <c r="I245" s="61">
        <v>0</v>
      </c>
      <c r="J245" s="62">
        <v>0</v>
      </c>
      <c r="K245" s="63">
        <v>500000</v>
      </c>
      <c r="L245" s="63">
        <v>1304016.32409599</v>
      </c>
      <c r="M245" s="63">
        <v>8069488.4165677102</v>
      </c>
      <c r="N245" s="63">
        <v>8626495.2593363002</v>
      </c>
      <c r="O245" s="63">
        <v>1027240.96</v>
      </c>
      <c r="P245" s="63">
        <v>0</v>
      </c>
      <c r="Q245" s="63">
        <v>0</v>
      </c>
      <c r="R245" s="64">
        <v>0</v>
      </c>
      <c r="ALQ245" s="6"/>
    </row>
    <row r="246" spans="1:1005" ht="28.4" customHeight="1" x14ac:dyDescent="0.35">
      <c r="A246" s="66" t="s">
        <v>1177</v>
      </c>
      <c r="B246" s="67" t="s">
        <v>541</v>
      </c>
      <c r="C246" s="67" t="s">
        <v>55</v>
      </c>
      <c r="D246" s="67" t="s">
        <v>542</v>
      </c>
      <c r="E246" s="59" t="s">
        <v>1178</v>
      </c>
      <c r="F246" s="60" t="s">
        <v>1179</v>
      </c>
      <c r="G246" s="61">
        <v>34121312.890000001</v>
      </c>
      <c r="H246" s="61">
        <v>34121312.890000001</v>
      </c>
      <c r="I246" s="61">
        <v>0</v>
      </c>
      <c r="J246" s="62">
        <v>0</v>
      </c>
      <c r="K246" s="63">
        <v>13000</v>
      </c>
      <c r="L246" s="63">
        <v>3260040.8102399702</v>
      </c>
      <c r="M246" s="63">
        <v>12673721.041419299</v>
      </c>
      <c r="N246" s="63">
        <v>14066238.1483407</v>
      </c>
      <c r="O246" s="63">
        <v>2608312.89</v>
      </c>
      <c r="P246" s="63">
        <v>1500000</v>
      </c>
      <c r="Q246" s="63">
        <v>0</v>
      </c>
      <c r="R246" s="64">
        <v>0</v>
      </c>
      <c r="ALQ246" s="6"/>
    </row>
    <row r="247" spans="1:1005" ht="28.4" customHeight="1" x14ac:dyDescent="0.35">
      <c r="A247" s="66" t="s">
        <v>1273</v>
      </c>
      <c r="B247" s="67" t="s">
        <v>2042</v>
      </c>
      <c r="C247" s="67" t="s">
        <v>55</v>
      </c>
      <c r="D247" s="67" t="s">
        <v>56</v>
      </c>
      <c r="E247" s="59" t="s">
        <v>1274</v>
      </c>
      <c r="F247" s="60" t="s">
        <v>1275</v>
      </c>
      <c r="G247" s="61">
        <v>6000000</v>
      </c>
      <c r="H247" s="61">
        <v>6000000</v>
      </c>
      <c r="I247" s="61">
        <v>0</v>
      </c>
      <c r="J247" s="62">
        <v>0</v>
      </c>
      <c r="K247" s="63">
        <v>1260000</v>
      </c>
      <c r="L247" s="63">
        <v>386314.83601343702</v>
      </c>
      <c r="M247" s="63">
        <v>1501835.94340819</v>
      </c>
      <c r="N247" s="63">
        <v>1666849.2205783799</v>
      </c>
      <c r="O247" s="63">
        <v>1185000</v>
      </c>
      <c r="P247" s="63">
        <v>0</v>
      </c>
      <c r="Q247" s="63">
        <v>0</v>
      </c>
      <c r="R247" s="64">
        <v>0</v>
      </c>
      <c r="ALQ247" s="6"/>
    </row>
    <row r="248" spans="1:1005" ht="28.4" customHeight="1" x14ac:dyDescent="0.35">
      <c r="A248" s="66" t="s">
        <v>667</v>
      </c>
      <c r="B248" s="67" t="s">
        <v>541</v>
      </c>
      <c r="C248" s="67" t="s">
        <v>55</v>
      </c>
      <c r="D248" s="67" t="s">
        <v>542</v>
      </c>
      <c r="E248" s="59" t="s">
        <v>668</v>
      </c>
      <c r="F248" s="60" t="s">
        <v>669</v>
      </c>
      <c r="G248" s="61">
        <v>34834498.549999997</v>
      </c>
      <c r="H248" s="61">
        <v>34834498.549999997</v>
      </c>
      <c r="I248" s="61">
        <v>0</v>
      </c>
      <c r="J248" s="62">
        <v>0</v>
      </c>
      <c r="K248" s="63">
        <v>884500</v>
      </c>
      <c r="L248" s="63">
        <v>3573253.10075222</v>
      </c>
      <c r="M248" s="63">
        <v>21527369.984180499</v>
      </c>
      <c r="N248" s="63">
        <v>8849375.4700000007</v>
      </c>
      <c r="O248" s="63">
        <v>0</v>
      </c>
      <c r="P248" s="63">
        <v>0</v>
      </c>
      <c r="Q248" s="63">
        <v>0</v>
      </c>
      <c r="R248" s="64">
        <v>0</v>
      </c>
      <c r="ALQ248" s="6"/>
    </row>
    <row r="249" spans="1:1005" ht="28.4" customHeight="1" x14ac:dyDescent="0.35">
      <c r="A249" s="66" t="s">
        <v>1180</v>
      </c>
      <c r="B249" s="67" t="s">
        <v>541</v>
      </c>
      <c r="C249" s="67" t="s">
        <v>55</v>
      </c>
      <c r="D249" s="67" t="s">
        <v>542</v>
      </c>
      <c r="E249" s="59" t="s">
        <v>1181</v>
      </c>
      <c r="F249" s="60" t="s">
        <v>1182</v>
      </c>
      <c r="G249" s="61">
        <v>39881013.530000001</v>
      </c>
      <c r="H249" s="61">
        <v>39881013.530000001</v>
      </c>
      <c r="I249" s="61">
        <v>0</v>
      </c>
      <c r="J249" s="62">
        <v>0</v>
      </c>
      <c r="K249" s="63">
        <v>812048.45</v>
      </c>
      <c r="L249" s="63">
        <v>1953768.4564022799</v>
      </c>
      <c r="M249" s="63">
        <v>18668750.343047898</v>
      </c>
      <c r="N249" s="63">
        <v>18290016.410549801</v>
      </c>
      <c r="O249" s="63">
        <v>156429.87</v>
      </c>
      <c r="P249" s="63">
        <v>0</v>
      </c>
      <c r="Q249" s="63">
        <v>0</v>
      </c>
      <c r="R249" s="64">
        <v>0</v>
      </c>
      <c r="ALQ249" s="6"/>
    </row>
    <row r="250" spans="1:1005" ht="28.4" customHeight="1" x14ac:dyDescent="0.35">
      <c r="A250" s="66" t="s">
        <v>488</v>
      </c>
      <c r="B250" s="67" t="s">
        <v>2042</v>
      </c>
      <c r="C250" s="67" t="s">
        <v>55</v>
      </c>
      <c r="D250" s="67" t="s">
        <v>56</v>
      </c>
      <c r="E250" s="59" t="s">
        <v>490</v>
      </c>
      <c r="F250" s="60" t="s">
        <v>491</v>
      </c>
      <c r="G250" s="61">
        <v>2620000</v>
      </c>
      <c r="H250" s="61">
        <v>2431576.6</v>
      </c>
      <c r="I250" s="61">
        <v>188423.4</v>
      </c>
      <c r="J250" s="62">
        <v>0</v>
      </c>
      <c r="K250" s="63">
        <v>510631.08600000001</v>
      </c>
      <c r="L250" s="63">
        <v>313118.03849437</v>
      </c>
      <c r="M250" s="63">
        <v>1607827.47550563</v>
      </c>
      <c r="N250" s="63">
        <v>1.16415321826935E-10</v>
      </c>
      <c r="O250" s="63">
        <v>0</v>
      </c>
      <c r="P250" s="63">
        <v>0</v>
      </c>
      <c r="Q250" s="63">
        <v>0</v>
      </c>
      <c r="R250" s="64">
        <v>0</v>
      </c>
      <c r="ALQ250" s="6"/>
    </row>
    <row r="251" spans="1:1005" ht="28.4" customHeight="1" x14ac:dyDescent="0.35">
      <c r="A251" s="66" t="s">
        <v>872</v>
      </c>
      <c r="B251" s="67" t="s">
        <v>2042</v>
      </c>
      <c r="C251" s="67" t="s">
        <v>55</v>
      </c>
      <c r="D251" s="67" t="s">
        <v>56</v>
      </c>
      <c r="E251" s="59" t="s">
        <v>873</v>
      </c>
      <c r="F251" s="60" t="s">
        <v>874</v>
      </c>
      <c r="G251" s="61">
        <v>2400000</v>
      </c>
      <c r="H251" s="61">
        <v>2251212.1</v>
      </c>
      <c r="I251" s="61">
        <v>148787.9</v>
      </c>
      <c r="J251" s="62">
        <v>0</v>
      </c>
      <c r="K251" s="63">
        <v>472754.54100000003</v>
      </c>
      <c r="L251" s="63">
        <v>193261.47405399199</v>
      </c>
      <c r="M251" s="63">
        <v>751322.49955898302</v>
      </c>
      <c r="N251" s="63">
        <v>833873.58538702503</v>
      </c>
      <c r="O251" s="63">
        <v>0</v>
      </c>
      <c r="P251" s="63">
        <v>0</v>
      </c>
      <c r="Q251" s="63">
        <v>0</v>
      </c>
      <c r="R251" s="64">
        <v>0</v>
      </c>
      <c r="ALQ251" s="6"/>
    </row>
    <row r="252" spans="1:1005" ht="28.4" customHeight="1" x14ac:dyDescent="0.35">
      <c r="A252" s="66" t="s">
        <v>875</v>
      </c>
      <c r="B252" s="67" t="s">
        <v>2042</v>
      </c>
      <c r="C252" s="67" t="s">
        <v>55</v>
      </c>
      <c r="D252" s="67" t="s">
        <v>56</v>
      </c>
      <c r="E252" s="59" t="s">
        <v>876</v>
      </c>
      <c r="F252" s="60" t="s">
        <v>877</v>
      </c>
      <c r="G252" s="61">
        <v>1030000</v>
      </c>
      <c r="H252" s="61">
        <v>895301.93</v>
      </c>
      <c r="I252" s="61">
        <v>134698.07</v>
      </c>
      <c r="J252" s="62">
        <v>0</v>
      </c>
      <c r="K252" s="63">
        <v>188013.40530000001</v>
      </c>
      <c r="L252" s="63">
        <v>76859.648504547396</v>
      </c>
      <c r="M252" s="63">
        <v>298799.24859482597</v>
      </c>
      <c r="N252" s="63">
        <v>331629.62760062597</v>
      </c>
      <c r="O252" s="63">
        <v>0</v>
      </c>
      <c r="P252" s="63">
        <v>0</v>
      </c>
      <c r="Q252" s="63">
        <v>0</v>
      </c>
      <c r="R252" s="64">
        <v>0</v>
      </c>
      <c r="ALQ252" s="6"/>
    </row>
    <row r="253" spans="1:1005" ht="28.4" customHeight="1" x14ac:dyDescent="0.35">
      <c r="A253" s="66" t="s">
        <v>878</v>
      </c>
      <c r="B253" s="67" t="s">
        <v>2042</v>
      </c>
      <c r="C253" s="67" t="s">
        <v>55</v>
      </c>
      <c r="D253" s="67" t="s">
        <v>56</v>
      </c>
      <c r="E253" s="59" t="s">
        <v>879</v>
      </c>
      <c r="F253" s="60" t="s">
        <v>880</v>
      </c>
      <c r="G253" s="61">
        <v>4438000</v>
      </c>
      <c r="H253" s="61">
        <v>4191523.29</v>
      </c>
      <c r="I253" s="61">
        <v>246476.71</v>
      </c>
      <c r="J253" s="62">
        <v>0</v>
      </c>
      <c r="K253" s="63">
        <v>880219.8909</v>
      </c>
      <c r="L253" s="63">
        <v>359832.80720507802</v>
      </c>
      <c r="M253" s="63">
        <v>1398884.5187899</v>
      </c>
      <c r="N253" s="63">
        <v>1552586.07310503</v>
      </c>
      <c r="O253" s="63">
        <v>0</v>
      </c>
      <c r="P253" s="63">
        <v>0</v>
      </c>
      <c r="Q253" s="63">
        <v>0</v>
      </c>
      <c r="R253" s="64">
        <v>0</v>
      </c>
      <c r="ALQ253" s="6"/>
    </row>
    <row r="254" spans="1:1005" ht="28.4" customHeight="1" x14ac:dyDescent="0.35">
      <c r="A254" s="66" t="s">
        <v>1285</v>
      </c>
      <c r="B254" s="67" t="s">
        <v>2042</v>
      </c>
      <c r="C254" s="67" t="s">
        <v>55</v>
      </c>
      <c r="D254" s="67" t="s">
        <v>56</v>
      </c>
      <c r="E254" s="59" t="s">
        <v>1286</v>
      </c>
      <c r="F254" s="60" t="s">
        <v>1287</v>
      </c>
      <c r="G254" s="61">
        <v>5900000</v>
      </c>
      <c r="H254" s="61">
        <v>5543732.9900000002</v>
      </c>
      <c r="I254" s="61">
        <v>356267.01</v>
      </c>
      <c r="J254" s="62">
        <v>0</v>
      </c>
      <c r="K254" s="63">
        <v>1164183.9279</v>
      </c>
      <c r="L254" s="63">
        <v>356937.716822355</v>
      </c>
      <c r="M254" s="63">
        <v>1387629.57750662</v>
      </c>
      <c r="N254" s="63">
        <v>1540094.5022460199</v>
      </c>
      <c r="O254" s="63">
        <v>1094887.2655249999</v>
      </c>
      <c r="P254" s="63">
        <v>0</v>
      </c>
      <c r="Q254" s="63">
        <v>0</v>
      </c>
      <c r="R254" s="64">
        <v>0</v>
      </c>
      <c r="ALQ254" s="6"/>
    </row>
    <row r="255" spans="1:1005" ht="28.4" customHeight="1" x14ac:dyDescent="0.35">
      <c r="A255" s="66" t="s">
        <v>900</v>
      </c>
      <c r="B255" s="67" t="s">
        <v>2042</v>
      </c>
      <c r="C255" s="67" t="s">
        <v>55</v>
      </c>
      <c r="D255" s="67" t="s">
        <v>56</v>
      </c>
      <c r="E255" s="59" t="s">
        <v>901</v>
      </c>
      <c r="F255" s="60" t="s">
        <v>902</v>
      </c>
      <c r="G255" s="61">
        <v>4546438.32</v>
      </c>
      <c r="H255" s="61">
        <v>4546438.32</v>
      </c>
      <c r="I255" s="61">
        <v>0</v>
      </c>
      <c r="J255" s="62">
        <v>0</v>
      </c>
      <c r="K255" s="63">
        <v>954752.04720000003</v>
      </c>
      <c r="L255" s="63">
        <v>390301.46089689003</v>
      </c>
      <c r="M255" s="63">
        <v>1517334.32965874</v>
      </c>
      <c r="N255" s="63">
        <v>1684050.48224437</v>
      </c>
      <c r="O255" s="63">
        <v>0</v>
      </c>
      <c r="P255" s="63">
        <v>0</v>
      </c>
      <c r="Q255" s="63">
        <v>0</v>
      </c>
      <c r="R255" s="64">
        <v>0</v>
      </c>
      <c r="ALQ255" s="6"/>
    </row>
    <row r="256" spans="1:1005" ht="28.4" customHeight="1" x14ac:dyDescent="0.35">
      <c r="A256" s="66" t="s">
        <v>498</v>
      </c>
      <c r="B256" s="67" t="s">
        <v>2042</v>
      </c>
      <c r="C256" s="67" t="s">
        <v>55</v>
      </c>
      <c r="D256" s="67" t="s">
        <v>56</v>
      </c>
      <c r="E256" s="59" t="s">
        <v>499</v>
      </c>
      <c r="F256" s="60" t="s">
        <v>500</v>
      </c>
      <c r="G256" s="61">
        <v>1750000</v>
      </c>
      <c r="H256" s="61">
        <v>1575643.43</v>
      </c>
      <c r="I256" s="61">
        <v>174356.57</v>
      </c>
      <c r="J256" s="62">
        <v>0</v>
      </c>
      <c r="K256" s="63">
        <v>330885.12030000001</v>
      </c>
      <c r="L256" s="63">
        <v>202898.14442536599</v>
      </c>
      <c r="M256" s="63">
        <v>1041860.16527463</v>
      </c>
      <c r="N256" s="63">
        <v>-5.8207660913467401E-11</v>
      </c>
      <c r="O256" s="63">
        <v>0</v>
      </c>
      <c r="P256" s="63">
        <v>0</v>
      </c>
      <c r="Q256" s="63">
        <v>0</v>
      </c>
      <c r="R256" s="64">
        <v>0</v>
      </c>
      <c r="ALQ256" s="6"/>
    </row>
    <row r="257" spans="1:1005" ht="28.4" customHeight="1" x14ac:dyDescent="0.35">
      <c r="A257" s="26" t="s">
        <v>143</v>
      </c>
      <c r="B257" s="27" t="s">
        <v>144</v>
      </c>
      <c r="C257" s="27" t="s">
        <v>111</v>
      </c>
      <c r="D257" s="27" t="s">
        <v>112</v>
      </c>
      <c r="E257" s="59" t="s">
        <v>2037</v>
      </c>
      <c r="F257" s="60" t="s">
        <v>145</v>
      </c>
      <c r="G257" s="61">
        <v>4500000</v>
      </c>
      <c r="H257" s="61">
        <v>4500000</v>
      </c>
      <c r="I257" s="61">
        <v>0</v>
      </c>
      <c r="J257" s="62">
        <v>0</v>
      </c>
      <c r="K257" s="63">
        <v>950000</v>
      </c>
      <c r="L257" s="63">
        <v>675000</v>
      </c>
      <c r="M257" s="63">
        <v>2875000</v>
      </c>
      <c r="N257" s="63">
        <v>0</v>
      </c>
      <c r="O257" s="63">
        <v>0</v>
      </c>
      <c r="P257" s="63">
        <v>0</v>
      </c>
      <c r="Q257" s="63">
        <v>0</v>
      </c>
      <c r="R257" s="64">
        <v>0</v>
      </c>
      <c r="ALQ257" s="6"/>
    </row>
    <row r="258" spans="1:1005" ht="28.4" customHeight="1" x14ac:dyDescent="0.35">
      <c r="A258" s="26" t="s">
        <v>924</v>
      </c>
      <c r="B258" s="27" t="s">
        <v>925</v>
      </c>
      <c r="C258" s="27" t="s">
        <v>111</v>
      </c>
      <c r="D258" s="27" t="s">
        <v>112</v>
      </c>
      <c r="E258" s="59" t="s">
        <v>926</v>
      </c>
      <c r="F258" s="60" t="s">
        <v>927</v>
      </c>
      <c r="G258" s="61">
        <v>4000000</v>
      </c>
      <c r="H258" s="61">
        <v>4000000</v>
      </c>
      <c r="I258" s="61">
        <v>0</v>
      </c>
      <c r="J258" s="62">
        <v>0</v>
      </c>
      <c r="K258" s="63">
        <v>1332800</v>
      </c>
      <c r="L258" s="63">
        <v>2667200</v>
      </c>
      <c r="M258" s="63">
        <v>0</v>
      </c>
      <c r="N258" s="63">
        <v>0</v>
      </c>
      <c r="O258" s="63">
        <v>0</v>
      </c>
      <c r="P258" s="63">
        <v>0</v>
      </c>
      <c r="Q258" s="63">
        <v>0</v>
      </c>
      <c r="R258" s="64">
        <v>0</v>
      </c>
      <c r="ALQ258" s="6"/>
    </row>
    <row r="259" spans="1:1005" ht="28.4" customHeight="1" x14ac:dyDescent="0.35">
      <c r="A259" s="26" t="s">
        <v>280</v>
      </c>
      <c r="B259" s="27" t="s">
        <v>144</v>
      </c>
      <c r="C259" s="27" t="s">
        <v>111</v>
      </c>
      <c r="D259" s="27" t="s">
        <v>112</v>
      </c>
      <c r="E259" s="59" t="s">
        <v>2038</v>
      </c>
      <c r="F259" s="60" t="s">
        <v>281</v>
      </c>
      <c r="G259" s="61">
        <v>6138000</v>
      </c>
      <c r="H259" s="61">
        <v>6138000</v>
      </c>
      <c r="I259" s="61">
        <v>0</v>
      </c>
      <c r="J259" s="62">
        <v>0</v>
      </c>
      <c r="K259" s="63">
        <v>613800</v>
      </c>
      <c r="L259" s="63">
        <v>920700</v>
      </c>
      <c r="M259" s="63">
        <v>4603500</v>
      </c>
      <c r="N259" s="63">
        <v>0</v>
      </c>
      <c r="O259" s="63">
        <v>0</v>
      </c>
      <c r="P259" s="63">
        <v>0</v>
      </c>
      <c r="Q259" s="63">
        <v>0</v>
      </c>
      <c r="R259" s="64">
        <v>0</v>
      </c>
      <c r="ALQ259" s="6"/>
    </row>
    <row r="260" spans="1:1005" ht="28.4" customHeight="1" x14ac:dyDescent="0.35">
      <c r="A260" s="26" t="s">
        <v>296</v>
      </c>
      <c r="B260" s="27" t="s">
        <v>293</v>
      </c>
      <c r="C260" s="27" t="s">
        <v>111</v>
      </c>
      <c r="D260" s="27" t="s">
        <v>112</v>
      </c>
      <c r="E260" s="59" t="s">
        <v>297</v>
      </c>
      <c r="F260" s="60" t="s">
        <v>298</v>
      </c>
      <c r="G260" s="61">
        <v>5000000</v>
      </c>
      <c r="H260" s="61">
        <v>5000000</v>
      </c>
      <c r="I260" s="61">
        <v>0</v>
      </c>
      <c r="J260" s="62">
        <v>0</v>
      </c>
      <c r="K260" s="63">
        <v>800000.00000000105</v>
      </c>
      <c r="L260" s="63">
        <v>750000.00000000105</v>
      </c>
      <c r="M260" s="63">
        <v>1600000</v>
      </c>
      <c r="N260" s="63">
        <v>1850000</v>
      </c>
      <c r="O260" s="63">
        <v>0</v>
      </c>
      <c r="P260" s="63">
        <v>0</v>
      </c>
      <c r="Q260" s="63">
        <v>0</v>
      </c>
      <c r="R260" s="64">
        <v>0</v>
      </c>
      <c r="ALQ260" s="6"/>
    </row>
    <row r="261" spans="1:1005" ht="28.4" customHeight="1" x14ac:dyDescent="0.35">
      <c r="A261" s="26" t="s">
        <v>109</v>
      </c>
      <c r="B261" s="27" t="s">
        <v>110</v>
      </c>
      <c r="C261" s="27" t="s">
        <v>111</v>
      </c>
      <c r="D261" s="27" t="s">
        <v>112</v>
      </c>
      <c r="E261" s="59" t="s">
        <v>113</v>
      </c>
      <c r="F261" s="60" t="s">
        <v>114</v>
      </c>
      <c r="G261" s="61">
        <v>4650000</v>
      </c>
      <c r="H261" s="61">
        <v>4650000</v>
      </c>
      <c r="I261" s="61">
        <v>0</v>
      </c>
      <c r="J261" s="62">
        <v>0</v>
      </c>
      <c r="K261" s="63">
        <v>1465000</v>
      </c>
      <c r="L261" s="63">
        <v>1650000</v>
      </c>
      <c r="M261" s="63">
        <v>1535000</v>
      </c>
      <c r="N261" s="63">
        <v>0</v>
      </c>
      <c r="O261" s="63">
        <v>0</v>
      </c>
      <c r="P261" s="63">
        <v>0</v>
      </c>
      <c r="Q261" s="63">
        <v>0</v>
      </c>
      <c r="R261" s="64">
        <v>0</v>
      </c>
      <c r="ALQ261" s="6"/>
    </row>
    <row r="262" spans="1:1005" ht="28.4" customHeight="1" x14ac:dyDescent="0.35">
      <c r="A262" s="26" t="s">
        <v>742</v>
      </c>
      <c r="B262" s="27" t="s">
        <v>1477</v>
      </c>
      <c r="C262" s="27" t="s">
        <v>111</v>
      </c>
      <c r="D262" s="27" t="s">
        <v>112</v>
      </c>
      <c r="E262" s="59" t="s">
        <v>743</v>
      </c>
      <c r="F262" s="60" t="s">
        <v>744</v>
      </c>
      <c r="G262" s="61">
        <v>6195000</v>
      </c>
      <c r="H262" s="61">
        <v>6195000</v>
      </c>
      <c r="I262" s="61">
        <v>0</v>
      </c>
      <c r="J262" s="62">
        <v>0</v>
      </c>
      <c r="K262" s="63">
        <v>1114500</v>
      </c>
      <c r="L262" s="63">
        <v>929249.99999999895</v>
      </c>
      <c r="M262" s="63">
        <v>1900000</v>
      </c>
      <c r="N262" s="63">
        <v>2251250</v>
      </c>
      <c r="O262" s="63">
        <v>0</v>
      </c>
      <c r="P262" s="63">
        <v>0</v>
      </c>
      <c r="Q262" s="63">
        <v>0</v>
      </c>
      <c r="R262" s="64">
        <v>0</v>
      </c>
      <c r="ALQ262" s="6"/>
    </row>
    <row r="263" spans="1:1005" ht="28.4" customHeight="1" x14ac:dyDescent="0.35">
      <c r="A263" s="26" t="s">
        <v>713</v>
      </c>
      <c r="B263" s="27" t="s">
        <v>714</v>
      </c>
      <c r="C263" s="27" t="s">
        <v>111</v>
      </c>
      <c r="D263" s="27" t="s">
        <v>112</v>
      </c>
      <c r="E263" s="59" t="s">
        <v>715</v>
      </c>
      <c r="F263" s="60" t="s">
        <v>716</v>
      </c>
      <c r="G263" s="61">
        <v>8000000</v>
      </c>
      <c r="H263" s="61">
        <v>8000000</v>
      </c>
      <c r="I263" s="61">
        <v>0</v>
      </c>
      <c r="J263" s="62">
        <v>0</v>
      </c>
      <c r="K263" s="63">
        <v>900000.00000000105</v>
      </c>
      <c r="L263" s="63">
        <v>1200000</v>
      </c>
      <c r="M263" s="63">
        <v>2820505.17</v>
      </c>
      <c r="N263" s="63">
        <v>3079494.8300000099</v>
      </c>
      <c r="O263" s="63">
        <v>0</v>
      </c>
      <c r="P263" s="63">
        <v>0</v>
      </c>
      <c r="Q263" s="63">
        <v>0</v>
      </c>
      <c r="R263" s="64">
        <v>0</v>
      </c>
      <c r="ALQ263" s="6"/>
    </row>
    <row r="264" spans="1:1005" ht="28.4" customHeight="1" x14ac:dyDescent="0.35">
      <c r="A264" s="26" t="s">
        <v>710</v>
      </c>
      <c r="B264" s="27" t="s">
        <v>293</v>
      </c>
      <c r="C264" s="27" t="s">
        <v>111</v>
      </c>
      <c r="D264" s="27" t="s">
        <v>112</v>
      </c>
      <c r="E264" s="59" t="s">
        <v>2013</v>
      </c>
      <c r="F264" s="60" t="s">
        <v>712</v>
      </c>
      <c r="G264" s="61">
        <v>2500000</v>
      </c>
      <c r="H264" s="61">
        <v>2500000</v>
      </c>
      <c r="I264" s="61">
        <v>0</v>
      </c>
      <c r="J264" s="62">
        <v>0</v>
      </c>
      <c r="K264" s="63">
        <v>50000</v>
      </c>
      <c r="L264" s="63">
        <v>370031.07</v>
      </c>
      <c r="M264" s="63">
        <v>900000</v>
      </c>
      <c r="N264" s="63">
        <v>1179968.93</v>
      </c>
      <c r="O264" s="63">
        <v>0</v>
      </c>
      <c r="P264" s="63">
        <v>0</v>
      </c>
      <c r="Q264" s="63">
        <v>0</v>
      </c>
      <c r="R264" s="64">
        <v>0</v>
      </c>
      <c r="ALQ264" s="6"/>
    </row>
    <row r="265" spans="1:1005" ht="28.4" customHeight="1" x14ac:dyDescent="0.35">
      <c r="A265" s="26" t="s">
        <v>591</v>
      </c>
      <c r="B265" s="27" t="s">
        <v>586</v>
      </c>
      <c r="C265" s="27" t="s">
        <v>111</v>
      </c>
      <c r="D265" s="27" t="s">
        <v>112</v>
      </c>
      <c r="E265" s="59" t="s">
        <v>592</v>
      </c>
      <c r="F265" s="60" t="s">
        <v>593</v>
      </c>
      <c r="G265" s="61">
        <v>1400000</v>
      </c>
      <c r="H265" s="61">
        <v>1400000</v>
      </c>
      <c r="I265" s="61">
        <v>0</v>
      </c>
      <c r="J265" s="62">
        <v>0</v>
      </c>
      <c r="K265" s="63">
        <v>140000</v>
      </c>
      <c r="L265" s="63">
        <v>120641.32776696399</v>
      </c>
      <c r="M265" s="63">
        <v>420468.932082724</v>
      </c>
      <c r="N265" s="63">
        <v>469711.67015031102</v>
      </c>
      <c r="O265" s="63">
        <v>249178.07</v>
      </c>
      <c r="P265" s="63">
        <v>0</v>
      </c>
      <c r="Q265" s="63">
        <v>0</v>
      </c>
      <c r="R265" s="64">
        <v>0</v>
      </c>
      <c r="ALQ265" s="6"/>
    </row>
    <row r="266" spans="1:1005" ht="28.4" customHeight="1" x14ac:dyDescent="0.35">
      <c r="A266" s="26" t="s">
        <v>261</v>
      </c>
      <c r="B266" s="27" t="s">
        <v>240</v>
      </c>
      <c r="C266" s="27" t="s">
        <v>111</v>
      </c>
      <c r="D266" s="27" t="s">
        <v>112</v>
      </c>
      <c r="E266" s="59" t="s">
        <v>262</v>
      </c>
      <c r="F266" s="60" t="s">
        <v>263</v>
      </c>
      <c r="G266" s="61">
        <v>1600000</v>
      </c>
      <c r="H266" s="61">
        <v>1600000</v>
      </c>
      <c r="I266" s="61">
        <v>0</v>
      </c>
      <c r="J266" s="62">
        <v>0</v>
      </c>
      <c r="K266" s="63">
        <v>160000</v>
      </c>
      <c r="L266" s="63">
        <v>240000</v>
      </c>
      <c r="M266" s="63">
        <v>1073995.92</v>
      </c>
      <c r="N266" s="63">
        <v>126004.08</v>
      </c>
      <c r="O266" s="63">
        <v>0</v>
      </c>
      <c r="P266" s="63">
        <v>0</v>
      </c>
      <c r="Q266" s="63">
        <v>0</v>
      </c>
      <c r="R266" s="64">
        <v>0</v>
      </c>
      <c r="ALQ266" s="6"/>
    </row>
    <row r="267" spans="1:1005" ht="28.4" customHeight="1" x14ac:dyDescent="0.35">
      <c r="A267" s="26" t="s">
        <v>734</v>
      </c>
      <c r="B267" s="27" t="s">
        <v>714</v>
      </c>
      <c r="C267" s="27" t="s">
        <v>111</v>
      </c>
      <c r="D267" s="27" t="s">
        <v>112</v>
      </c>
      <c r="E267" s="59" t="s">
        <v>2039</v>
      </c>
      <c r="F267" s="60" t="s">
        <v>735</v>
      </c>
      <c r="G267" s="61">
        <v>4906712.1100000003</v>
      </c>
      <c r="H267" s="61">
        <v>4906712.1100000003</v>
      </c>
      <c r="I267" s="61">
        <v>0</v>
      </c>
      <c r="J267" s="62">
        <v>0</v>
      </c>
      <c r="K267" s="63">
        <v>610671.21100000106</v>
      </c>
      <c r="L267" s="63">
        <v>736006.816500001</v>
      </c>
      <c r="M267" s="63">
        <v>2637000</v>
      </c>
      <c r="N267" s="63">
        <v>923034.08250000305</v>
      </c>
      <c r="O267" s="63">
        <v>0</v>
      </c>
      <c r="P267" s="63">
        <v>0</v>
      </c>
      <c r="Q267" s="63">
        <v>0</v>
      </c>
      <c r="R267" s="64">
        <v>0</v>
      </c>
      <c r="ALQ267" s="6"/>
    </row>
    <row r="268" spans="1:1005" ht="28.4" customHeight="1" x14ac:dyDescent="0.35">
      <c r="A268" s="26" t="s">
        <v>299</v>
      </c>
      <c r="B268" s="27" t="s">
        <v>2024</v>
      </c>
      <c r="C268" s="27" t="s">
        <v>111</v>
      </c>
      <c r="D268" s="27" t="s">
        <v>112</v>
      </c>
      <c r="E268" s="59" t="s">
        <v>2040</v>
      </c>
      <c r="F268" s="60" t="s">
        <v>300</v>
      </c>
      <c r="G268" s="61">
        <v>2250000</v>
      </c>
      <c r="H268" s="61">
        <v>2250000</v>
      </c>
      <c r="I268" s="61">
        <v>0</v>
      </c>
      <c r="J268" s="62">
        <v>0</v>
      </c>
      <c r="K268" s="63">
        <v>150000</v>
      </c>
      <c r="L268" s="63">
        <v>337499.99999999901</v>
      </c>
      <c r="M268" s="63">
        <v>1562093.2663104001</v>
      </c>
      <c r="N268" s="63">
        <v>200406.73368959699</v>
      </c>
      <c r="O268" s="63">
        <v>0</v>
      </c>
      <c r="P268" s="63">
        <v>0</v>
      </c>
      <c r="Q268" s="63">
        <v>0</v>
      </c>
      <c r="R268" s="64">
        <v>0</v>
      </c>
      <c r="ALQ268" s="6"/>
    </row>
    <row r="269" spans="1:1005" ht="28.4" customHeight="1" x14ac:dyDescent="0.35">
      <c r="A269" s="26" t="s">
        <v>317</v>
      </c>
      <c r="B269" s="27" t="s">
        <v>318</v>
      </c>
      <c r="C269" s="27" t="s">
        <v>111</v>
      </c>
      <c r="D269" s="27" t="s">
        <v>112</v>
      </c>
      <c r="E269" s="59" t="s">
        <v>319</v>
      </c>
      <c r="F269" s="60" t="s">
        <v>320</v>
      </c>
      <c r="G269" s="61">
        <v>1600000</v>
      </c>
      <c r="H269" s="61">
        <v>1600000</v>
      </c>
      <c r="I269" s="61">
        <v>0</v>
      </c>
      <c r="J269" s="62">
        <v>0</v>
      </c>
      <c r="K269" s="63">
        <v>74100</v>
      </c>
      <c r="L269" s="63">
        <v>240000</v>
      </c>
      <c r="M269" s="63">
        <v>396062.5</v>
      </c>
      <c r="N269" s="63">
        <v>889837.5</v>
      </c>
      <c r="O269" s="63">
        <v>0</v>
      </c>
      <c r="P269" s="63">
        <v>0</v>
      </c>
      <c r="Q269" s="63">
        <v>0</v>
      </c>
      <c r="R269" s="64">
        <v>0</v>
      </c>
      <c r="ALQ269" s="6"/>
    </row>
    <row r="270" spans="1:1005" ht="28.4" customHeight="1" x14ac:dyDescent="0.35">
      <c r="A270" s="26" t="s">
        <v>549</v>
      </c>
      <c r="B270" s="27" t="s">
        <v>144</v>
      </c>
      <c r="C270" s="27" t="s">
        <v>111</v>
      </c>
      <c r="D270" s="27" t="s">
        <v>112</v>
      </c>
      <c r="E270" s="59" t="s">
        <v>551</v>
      </c>
      <c r="F270" s="60" t="s">
        <v>552</v>
      </c>
      <c r="G270" s="61">
        <v>6430928.54</v>
      </c>
      <c r="H270" s="61">
        <v>6430928.54</v>
      </c>
      <c r="I270" s="61">
        <v>0</v>
      </c>
      <c r="J270" s="62">
        <v>0</v>
      </c>
      <c r="K270" s="63">
        <v>100000</v>
      </c>
      <c r="L270" s="63">
        <v>652008.16204799502</v>
      </c>
      <c r="M270" s="63">
        <v>3865672.7482838598</v>
      </c>
      <c r="N270" s="63">
        <v>1813247.6296681501</v>
      </c>
      <c r="O270" s="63">
        <v>0</v>
      </c>
      <c r="P270" s="63">
        <v>0</v>
      </c>
      <c r="Q270" s="63">
        <v>0</v>
      </c>
      <c r="R270" s="64">
        <v>0</v>
      </c>
      <c r="ALQ270" s="6"/>
    </row>
    <row r="271" spans="1:1005" ht="28.4" customHeight="1" x14ac:dyDescent="0.35">
      <c r="A271" s="26" t="s">
        <v>225</v>
      </c>
      <c r="B271" s="27" t="s">
        <v>226</v>
      </c>
      <c r="C271" s="27" t="s">
        <v>111</v>
      </c>
      <c r="D271" s="27" t="s">
        <v>112</v>
      </c>
      <c r="E271" s="59" t="s">
        <v>227</v>
      </c>
      <c r="F271" s="60" t="s">
        <v>228</v>
      </c>
      <c r="G271" s="61">
        <v>4950000</v>
      </c>
      <c r="H271" s="61">
        <v>4950000</v>
      </c>
      <c r="I271" s="61">
        <v>0</v>
      </c>
      <c r="J271" s="62">
        <v>0</v>
      </c>
      <c r="K271" s="63">
        <v>501500</v>
      </c>
      <c r="L271" s="63">
        <v>742500</v>
      </c>
      <c r="M271" s="63">
        <v>60000</v>
      </c>
      <c r="N271" s="63">
        <v>3646000</v>
      </c>
      <c r="O271" s="63">
        <v>0</v>
      </c>
      <c r="P271" s="63">
        <v>0</v>
      </c>
      <c r="Q271" s="63">
        <v>0</v>
      </c>
      <c r="R271" s="64">
        <v>0</v>
      </c>
      <c r="ALQ271" s="6"/>
    </row>
    <row r="272" spans="1:1005" ht="28.4" customHeight="1" x14ac:dyDescent="0.35">
      <c r="A272" s="26" t="s">
        <v>239</v>
      </c>
      <c r="B272" s="27" t="s">
        <v>240</v>
      </c>
      <c r="C272" s="27" t="s">
        <v>111</v>
      </c>
      <c r="D272" s="27" t="s">
        <v>112</v>
      </c>
      <c r="E272" s="59" t="s">
        <v>241</v>
      </c>
      <c r="F272" s="60" t="s">
        <v>242</v>
      </c>
      <c r="G272" s="61">
        <v>2200000</v>
      </c>
      <c r="H272" s="61">
        <v>2200000</v>
      </c>
      <c r="I272" s="61">
        <v>0</v>
      </c>
      <c r="J272" s="62">
        <v>0</v>
      </c>
      <c r="K272" s="63">
        <v>200000</v>
      </c>
      <c r="L272" s="63">
        <v>330000</v>
      </c>
      <c r="M272" s="63">
        <v>1641359.51</v>
      </c>
      <c r="N272" s="63">
        <v>28640.49</v>
      </c>
      <c r="O272" s="63">
        <v>0</v>
      </c>
      <c r="P272" s="63">
        <v>0</v>
      </c>
      <c r="Q272" s="63">
        <v>0</v>
      </c>
      <c r="R272" s="64">
        <v>0</v>
      </c>
      <c r="ALQ272" s="6"/>
    </row>
    <row r="273" spans="1:1005" ht="28.4" customHeight="1" x14ac:dyDescent="0.35">
      <c r="A273" s="26" t="s">
        <v>292</v>
      </c>
      <c r="B273" s="27" t="s">
        <v>293</v>
      </c>
      <c r="C273" s="27" t="s">
        <v>111</v>
      </c>
      <c r="D273" s="27" t="s">
        <v>112</v>
      </c>
      <c r="E273" s="59" t="s">
        <v>2019</v>
      </c>
      <c r="F273" s="60" t="s">
        <v>295</v>
      </c>
      <c r="G273" s="61">
        <v>2999808.94</v>
      </c>
      <c r="H273" s="61">
        <v>2999808.94</v>
      </c>
      <c r="I273" s="61">
        <v>0</v>
      </c>
      <c r="J273" s="62">
        <v>0</v>
      </c>
      <c r="K273" s="63">
        <v>50000</v>
      </c>
      <c r="L273" s="63">
        <v>449971.34100000001</v>
      </c>
      <c r="M273" s="63">
        <v>900000</v>
      </c>
      <c r="N273" s="63">
        <v>650000</v>
      </c>
      <c r="O273" s="63">
        <v>599808.93999999994</v>
      </c>
      <c r="P273" s="63">
        <v>350028.65899999999</v>
      </c>
      <c r="Q273" s="63">
        <v>0</v>
      </c>
      <c r="R273" s="64">
        <v>0</v>
      </c>
      <c r="ALQ273" s="6"/>
    </row>
    <row r="274" spans="1:1005" ht="28.4" customHeight="1" x14ac:dyDescent="0.35">
      <c r="A274" s="26" t="s">
        <v>324</v>
      </c>
      <c r="B274" s="27" t="s">
        <v>1477</v>
      </c>
      <c r="C274" s="27" t="s">
        <v>111</v>
      </c>
      <c r="D274" s="27" t="s">
        <v>112</v>
      </c>
      <c r="E274" s="59" t="s">
        <v>326</v>
      </c>
      <c r="F274" s="60" t="s">
        <v>327</v>
      </c>
      <c r="G274" s="61">
        <v>330000</v>
      </c>
      <c r="H274" s="61">
        <v>330000</v>
      </c>
      <c r="I274" s="61">
        <v>0</v>
      </c>
      <c r="J274" s="62">
        <v>0</v>
      </c>
      <c r="K274" s="63">
        <v>330000</v>
      </c>
      <c r="L274" s="63">
        <v>0</v>
      </c>
      <c r="M274" s="63">
        <v>0</v>
      </c>
      <c r="N274" s="63">
        <v>0</v>
      </c>
      <c r="O274" s="63">
        <v>0</v>
      </c>
      <c r="P274" s="63">
        <v>0</v>
      </c>
      <c r="Q274" s="63">
        <v>0</v>
      </c>
      <c r="R274" s="64">
        <v>0</v>
      </c>
      <c r="ALQ274" s="6"/>
    </row>
    <row r="275" spans="1:1005" ht="28.4" customHeight="1" x14ac:dyDescent="0.35">
      <c r="A275" s="26" t="s">
        <v>728</v>
      </c>
      <c r="B275" s="27" t="s">
        <v>293</v>
      </c>
      <c r="C275" s="27" t="s">
        <v>111</v>
      </c>
      <c r="D275" s="27" t="s">
        <v>112</v>
      </c>
      <c r="E275" s="59" t="s">
        <v>729</v>
      </c>
      <c r="F275" s="60" t="s">
        <v>730</v>
      </c>
      <c r="G275" s="61">
        <v>1481660.32</v>
      </c>
      <c r="H275" s="61">
        <v>1481660.32</v>
      </c>
      <c r="I275" s="61">
        <v>0</v>
      </c>
      <c r="J275" s="62">
        <v>0</v>
      </c>
      <c r="K275" s="63">
        <v>148166.03200000001</v>
      </c>
      <c r="L275" s="63">
        <v>222249.04800000001</v>
      </c>
      <c r="M275" s="63">
        <v>430000</v>
      </c>
      <c r="N275" s="63">
        <v>161660.32</v>
      </c>
      <c r="O275" s="63">
        <v>519584.92</v>
      </c>
      <c r="P275" s="63">
        <v>0</v>
      </c>
      <c r="Q275" s="63">
        <v>0</v>
      </c>
      <c r="R275" s="64">
        <v>0</v>
      </c>
      <c r="ALQ275" s="6"/>
    </row>
    <row r="276" spans="1:1005" ht="28.4" customHeight="1" x14ac:dyDescent="0.35">
      <c r="A276" s="26" t="s">
        <v>167</v>
      </c>
      <c r="B276" s="27" t="s">
        <v>168</v>
      </c>
      <c r="C276" s="27" t="s">
        <v>111</v>
      </c>
      <c r="D276" s="27" t="s">
        <v>112</v>
      </c>
      <c r="E276" s="59" t="s">
        <v>2020</v>
      </c>
      <c r="F276" s="60" t="s">
        <v>170</v>
      </c>
      <c r="G276" s="61">
        <v>2300000</v>
      </c>
      <c r="H276" s="61">
        <v>2300000</v>
      </c>
      <c r="I276" s="61">
        <v>0</v>
      </c>
      <c r="J276" s="62">
        <v>0</v>
      </c>
      <c r="K276" s="63">
        <v>21280</v>
      </c>
      <c r="L276" s="63">
        <v>345000</v>
      </c>
      <c r="M276" s="63">
        <v>382370</v>
      </c>
      <c r="N276" s="63">
        <v>1551350</v>
      </c>
      <c r="O276" s="63">
        <v>0</v>
      </c>
      <c r="P276" s="63">
        <v>0</v>
      </c>
      <c r="Q276" s="63">
        <v>0</v>
      </c>
      <c r="R276" s="64">
        <v>0</v>
      </c>
      <c r="ALQ276" s="6"/>
    </row>
    <row r="277" spans="1:1005" ht="28.4" customHeight="1" x14ac:dyDescent="0.35">
      <c r="A277" s="26" t="s">
        <v>588</v>
      </c>
      <c r="B277" s="27" t="s">
        <v>168</v>
      </c>
      <c r="C277" s="27" t="s">
        <v>111</v>
      </c>
      <c r="D277" s="27" t="s">
        <v>112</v>
      </c>
      <c r="E277" s="59" t="s">
        <v>589</v>
      </c>
      <c r="F277" s="60" t="s">
        <v>590</v>
      </c>
      <c r="G277" s="61">
        <v>2300000</v>
      </c>
      <c r="H277" s="61">
        <v>2300000</v>
      </c>
      <c r="I277" s="61">
        <v>0</v>
      </c>
      <c r="J277" s="62">
        <v>0</v>
      </c>
      <c r="K277" s="63">
        <v>57600</v>
      </c>
      <c r="L277" s="63">
        <v>344999.99999999901</v>
      </c>
      <c r="M277" s="63">
        <v>642400</v>
      </c>
      <c r="N277" s="63">
        <v>1255000</v>
      </c>
      <c r="O277" s="63">
        <v>0</v>
      </c>
      <c r="P277" s="63">
        <v>0</v>
      </c>
      <c r="Q277" s="63">
        <v>0</v>
      </c>
      <c r="R277" s="64">
        <v>0</v>
      </c>
      <c r="ALQ277" s="6"/>
    </row>
    <row r="278" spans="1:1005" ht="28.4" customHeight="1" x14ac:dyDescent="0.35">
      <c r="A278" s="26" t="s">
        <v>724</v>
      </c>
      <c r="B278" s="27" t="s">
        <v>725</v>
      </c>
      <c r="C278" s="27" t="s">
        <v>111</v>
      </c>
      <c r="D278" s="27" t="s">
        <v>112</v>
      </c>
      <c r="E278" s="59" t="s">
        <v>2017</v>
      </c>
      <c r="F278" s="60" t="s">
        <v>727</v>
      </c>
      <c r="G278" s="61">
        <v>3950000</v>
      </c>
      <c r="H278" s="61">
        <v>3950000</v>
      </c>
      <c r="I278" s="61">
        <v>0</v>
      </c>
      <c r="J278" s="62">
        <v>0</v>
      </c>
      <c r="K278" s="63">
        <v>269496</v>
      </c>
      <c r="L278" s="63">
        <v>332654.56</v>
      </c>
      <c r="M278" s="63">
        <v>1293226.5</v>
      </c>
      <c r="N278" s="63">
        <v>2054622.94</v>
      </c>
      <c r="O278" s="63">
        <v>0</v>
      </c>
      <c r="P278" s="63">
        <v>0</v>
      </c>
      <c r="Q278" s="63">
        <v>0</v>
      </c>
      <c r="R278" s="64">
        <v>0</v>
      </c>
      <c r="ALQ278" s="6"/>
    </row>
    <row r="279" spans="1:1005" ht="28.4" customHeight="1" x14ac:dyDescent="0.35">
      <c r="A279" s="26" t="s">
        <v>308</v>
      </c>
      <c r="B279" s="27" t="s">
        <v>274</v>
      </c>
      <c r="C279" s="27" t="s">
        <v>111</v>
      </c>
      <c r="D279" s="27" t="s">
        <v>112</v>
      </c>
      <c r="E279" s="59" t="s">
        <v>309</v>
      </c>
      <c r="F279" s="60" t="s">
        <v>310</v>
      </c>
      <c r="G279" s="61">
        <v>2000000</v>
      </c>
      <c r="H279" s="61">
        <v>2000000</v>
      </c>
      <c r="I279" s="61">
        <v>0</v>
      </c>
      <c r="J279" s="62">
        <v>0</v>
      </c>
      <c r="K279" s="63">
        <v>200000</v>
      </c>
      <c r="L279" s="63">
        <v>300000</v>
      </c>
      <c r="M279" s="63">
        <v>1173995.918976</v>
      </c>
      <c r="N279" s="63">
        <v>326004.08102399798</v>
      </c>
      <c r="O279" s="63">
        <v>0</v>
      </c>
      <c r="P279" s="63">
        <v>0</v>
      </c>
      <c r="Q279" s="63">
        <v>0</v>
      </c>
      <c r="R279" s="64">
        <v>0</v>
      </c>
      <c r="ALQ279" s="6"/>
    </row>
    <row r="280" spans="1:1005" ht="28.4" customHeight="1" x14ac:dyDescent="0.35">
      <c r="A280" s="26" t="s">
        <v>731</v>
      </c>
      <c r="B280" s="27" t="s">
        <v>293</v>
      </c>
      <c r="C280" s="27" t="s">
        <v>111</v>
      </c>
      <c r="D280" s="27" t="s">
        <v>112</v>
      </c>
      <c r="E280" s="59" t="s">
        <v>2018</v>
      </c>
      <c r="F280" s="60" t="s">
        <v>733</v>
      </c>
      <c r="G280" s="61">
        <v>7490600</v>
      </c>
      <c r="H280" s="61">
        <v>7490600</v>
      </c>
      <c r="I280" s="61">
        <v>0</v>
      </c>
      <c r="J280" s="62">
        <v>0</v>
      </c>
      <c r="K280" s="63">
        <v>250000</v>
      </c>
      <c r="L280" s="63">
        <v>1123590</v>
      </c>
      <c r="M280" s="63">
        <v>3250000</v>
      </c>
      <c r="N280" s="63">
        <v>1840600</v>
      </c>
      <c r="O280" s="63">
        <v>1026409.99999999</v>
      </c>
      <c r="P280" s="63">
        <v>0</v>
      </c>
      <c r="Q280" s="63">
        <v>0</v>
      </c>
      <c r="R280" s="64">
        <v>0</v>
      </c>
      <c r="ALQ280" s="6"/>
    </row>
    <row r="281" spans="1:1005" ht="28.4" customHeight="1" x14ac:dyDescent="0.35">
      <c r="A281" s="26" t="s">
        <v>739</v>
      </c>
      <c r="B281" s="27" t="s">
        <v>168</v>
      </c>
      <c r="C281" s="27" t="s">
        <v>111</v>
      </c>
      <c r="D281" s="27" t="s">
        <v>112</v>
      </c>
      <c r="E281" s="59" t="s">
        <v>740</v>
      </c>
      <c r="F281" s="60" t="s">
        <v>741</v>
      </c>
      <c r="G281" s="61">
        <v>4432272.18</v>
      </c>
      <c r="H281" s="61">
        <v>4432272.18</v>
      </c>
      <c r="I281" s="61">
        <v>0</v>
      </c>
      <c r="J281" s="62">
        <v>0</v>
      </c>
      <c r="K281" s="63">
        <v>200000</v>
      </c>
      <c r="L281" s="63">
        <v>456405.71</v>
      </c>
      <c r="M281" s="63">
        <v>2206593.13</v>
      </c>
      <c r="N281" s="63">
        <v>1569273.3407677</v>
      </c>
      <c r="O281" s="63">
        <v>0</v>
      </c>
      <c r="P281" s="63">
        <v>0</v>
      </c>
      <c r="Q281" s="63">
        <v>0</v>
      </c>
      <c r="R281" s="64">
        <v>0</v>
      </c>
      <c r="ALQ281" s="6"/>
    </row>
    <row r="282" spans="1:1005" ht="28.4" customHeight="1" x14ac:dyDescent="0.35">
      <c r="A282" s="26" t="s">
        <v>720</v>
      </c>
      <c r="B282" s="27" t="s">
        <v>721</v>
      </c>
      <c r="C282" s="27" t="s">
        <v>111</v>
      </c>
      <c r="D282" s="27" t="s">
        <v>112</v>
      </c>
      <c r="E282" s="59" t="s">
        <v>722</v>
      </c>
      <c r="F282" s="60" t="s">
        <v>723</v>
      </c>
      <c r="G282" s="61">
        <v>7514779.2999999998</v>
      </c>
      <c r="H282" s="61">
        <v>7514779.2999999998</v>
      </c>
      <c r="I282" s="61">
        <v>0</v>
      </c>
      <c r="J282" s="62">
        <v>0</v>
      </c>
      <c r="K282" s="63">
        <v>500000</v>
      </c>
      <c r="L282" s="63">
        <v>829680.39</v>
      </c>
      <c r="M282" s="63">
        <v>3540462.01</v>
      </c>
      <c r="N282" s="63">
        <v>2644636.9</v>
      </c>
      <c r="O282" s="63">
        <v>0</v>
      </c>
      <c r="P282" s="63">
        <v>0</v>
      </c>
      <c r="Q282" s="63">
        <v>0</v>
      </c>
      <c r="R282" s="64">
        <v>0</v>
      </c>
      <c r="ALQ282" s="6"/>
    </row>
    <row r="283" spans="1:1005" ht="28.4" customHeight="1" x14ac:dyDescent="0.35">
      <c r="A283" s="66" t="s">
        <v>1011</v>
      </c>
      <c r="B283" s="67" t="s">
        <v>1012</v>
      </c>
      <c r="C283" s="67" t="s">
        <v>111</v>
      </c>
      <c r="D283" s="67" t="s">
        <v>112</v>
      </c>
      <c r="E283" s="59" t="s">
        <v>1013</v>
      </c>
      <c r="F283" s="60" t="s">
        <v>1014</v>
      </c>
      <c r="G283" s="61">
        <v>20636276.289999999</v>
      </c>
      <c r="H283" s="61">
        <v>16806735.82</v>
      </c>
      <c r="I283" s="61">
        <v>3829540.47</v>
      </c>
      <c r="J283" s="62">
        <v>0</v>
      </c>
      <c r="K283" s="63">
        <v>1288963.08</v>
      </c>
      <c r="L283" s="63">
        <v>2521010.3730000001</v>
      </c>
      <c r="M283" s="63">
        <v>5817620.3499999996</v>
      </c>
      <c r="N283" s="63">
        <v>6025120.2199999997</v>
      </c>
      <c r="O283" s="63">
        <v>1154021.797</v>
      </c>
      <c r="P283" s="63">
        <v>0</v>
      </c>
      <c r="Q283" s="63">
        <v>0</v>
      </c>
      <c r="R283" s="64">
        <v>0</v>
      </c>
      <c r="ALQ283" s="6"/>
    </row>
    <row r="284" spans="1:1005" ht="28.4" customHeight="1" x14ac:dyDescent="0.35">
      <c r="A284" s="66" t="s">
        <v>717</v>
      </c>
      <c r="B284" s="67" t="s">
        <v>230</v>
      </c>
      <c r="C284" s="67" t="s">
        <v>111</v>
      </c>
      <c r="D284" s="67" t="s">
        <v>112</v>
      </c>
      <c r="E284" s="59" t="s">
        <v>718</v>
      </c>
      <c r="F284" s="60" t="s">
        <v>719</v>
      </c>
      <c r="G284" s="61">
        <v>15000000</v>
      </c>
      <c r="H284" s="61">
        <v>15000000</v>
      </c>
      <c r="I284" s="61">
        <v>0</v>
      </c>
      <c r="J284" s="62">
        <v>0</v>
      </c>
      <c r="K284" s="63">
        <v>1000000</v>
      </c>
      <c r="L284" s="63">
        <v>2250000</v>
      </c>
      <c r="M284" s="63">
        <v>3000000</v>
      </c>
      <c r="N284" s="63">
        <v>8000000</v>
      </c>
      <c r="O284" s="63">
        <v>750000</v>
      </c>
      <c r="P284" s="63">
        <v>0</v>
      </c>
      <c r="Q284" s="63">
        <v>0</v>
      </c>
      <c r="R284" s="64">
        <v>0</v>
      </c>
      <c r="ALQ284" s="6"/>
    </row>
    <row r="285" spans="1:1005" ht="28.4" customHeight="1" x14ac:dyDescent="0.35">
      <c r="A285" s="66" t="s">
        <v>736</v>
      </c>
      <c r="B285" s="67" t="s">
        <v>305</v>
      </c>
      <c r="C285" s="67" t="s">
        <v>111</v>
      </c>
      <c r="D285" s="67" t="s">
        <v>112</v>
      </c>
      <c r="E285" s="59" t="s">
        <v>2041</v>
      </c>
      <c r="F285" s="60" t="s">
        <v>738</v>
      </c>
      <c r="G285" s="61">
        <v>3540000</v>
      </c>
      <c r="H285" s="61">
        <v>3540000</v>
      </c>
      <c r="I285" s="61">
        <v>0</v>
      </c>
      <c r="J285" s="62">
        <v>0</v>
      </c>
      <c r="K285" s="63">
        <v>974000</v>
      </c>
      <c r="L285" s="63">
        <v>531000</v>
      </c>
      <c r="M285" s="63">
        <v>920000</v>
      </c>
      <c r="N285" s="63">
        <v>1115000</v>
      </c>
      <c r="O285" s="63">
        <v>0</v>
      </c>
      <c r="P285" s="63">
        <v>0</v>
      </c>
      <c r="Q285" s="63">
        <v>0</v>
      </c>
      <c r="R285" s="64">
        <v>0</v>
      </c>
      <c r="ALQ285" s="6"/>
    </row>
    <row r="286" spans="1:1005" ht="28.4" customHeight="1" x14ac:dyDescent="0.35">
      <c r="A286" s="66" t="s">
        <v>594</v>
      </c>
      <c r="B286" s="67" t="s">
        <v>586</v>
      </c>
      <c r="C286" s="67" t="s">
        <v>111</v>
      </c>
      <c r="D286" s="67" t="s">
        <v>112</v>
      </c>
      <c r="E286" s="59" t="s">
        <v>595</v>
      </c>
      <c r="F286" s="60" t="s">
        <v>596</v>
      </c>
      <c r="G286" s="61">
        <v>1500000</v>
      </c>
      <c r="H286" s="61">
        <v>1500000</v>
      </c>
      <c r="I286" s="61">
        <v>0</v>
      </c>
      <c r="J286" s="62">
        <v>0</v>
      </c>
      <c r="K286" s="63">
        <v>150000</v>
      </c>
      <c r="L286" s="63">
        <v>136919.105997431</v>
      </c>
      <c r="M286" s="63">
        <v>524786.14476277702</v>
      </c>
      <c r="N286" s="63">
        <v>583270.74923979305</v>
      </c>
      <c r="O286" s="63">
        <v>105024</v>
      </c>
      <c r="P286" s="63">
        <v>0</v>
      </c>
      <c r="Q286" s="63">
        <v>0</v>
      </c>
      <c r="R286" s="64">
        <v>0</v>
      </c>
      <c r="ALQ286" s="6"/>
    </row>
    <row r="287" spans="1:1005" ht="28.4" customHeight="1" x14ac:dyDescent="0.35">
      <c r="A287" s="66" t="s">
        <v>585</v>
      </c>
      <c r="B287" s="67" t="s">
        <v>586</v>
      </c>
      <c r="C287" s="67" t="s">
        <v>111</v>
      </c>
      <c r="D287" s="67" t="s">
        <v>112</v>
      </c>
      <c r="E287" s="59" t="s">
        <v>2064</v>
      </c>
      <c r="F287" s="60" t="s">
        <v>587</v>
      </c>
      <c r="G287" s="61">
        <v>3008223.66</v>
      </c>
      <c r="H287" s="61">
        <v>3008223.66</v>
      </c>
      <c r="I287" s="61">
        <v>0</v>
      </c>
      <c r="J287" s="62">
        <v>0</v>
      </c>
      <c r="K287" s="63">
        <v>300822.36599999998</v>
      </c>
      <c r="L287" s="63">
        <v>252888.44645895399</v>
      </c>
      <c r="M287" s="63">
        <v>980328.06850499602</v>
      </c>
      <c r="N287" s="63">
        <v>1107119.04503605</v>
      </c>
      <c r="O287" s="63">
        <v>367065.734</v>
      </c>
      <c r="P287" s="63">
        <v>0</v>
      </c>
      <c r="Q287" s="63">
        <v>0</v>
      </c>
      <c r="R287" s="64">
        <v>0</v>
      </c>
      <c r="ALQ287" s="6"/>
    </row>
    <row r="288" spans="1:1005" ht="28.4" customHeight="1" x14ac:dyDescent="0.35">
      <c r="A288" s="66" t="s">
        <v>597</v>
      </c>
      <c r="B288" s="67" t="s">
        <v>586</v>
      </c>
      <c r="C288" s="67" t="s">
        <v>111</v>
      </c>
      <c r="D288" s="67" t="s">
        <v>112</v>
      </c>
      <c r="E288" s="59" t="s">
        <v>598</v>
      </c>
      <c r="F288" s="60" t="s">
        <v>599</v>
      </c>
      <c r="G288" s="61">
        <v>1250000</v>
      </c>
      <c r="H288" s="61">
        <v>1250000</v>
      </c>
      <c r="I288" s="61">
        <v>0</v>
      </c>
      <c r="J288" s="62">
        <v>0</v>
      </c>
      <c r="K288" s="63">
        <v>125000</v>
      </c>
      <c r="L288" s="63">
        <v>101721.42</v>
      </c>
      <c r="M288" s="63">
        <v>389201.78</v>
      </c>
      <c r="N288" s="63">
        <v>432651.8</v>
      </c>
      <c r="O288" s="63">
        <v>201425</v>
      </c>
      <c r="P288" s="63">
        <v>0</v>
      </c>
      <c r="Q288" s="63">
        <v>0</v>
      </c>
      <c r="R288" s="64">
        <v>0</v>
      </c>
      <c r="ALQ288" s="6"/>
    </row>
    <row r="289" spans="1:1005" ht="28.4" customHeight="1" x14ac:dyDescent="0.35">
      <c r="A289" s="66" t="s">
        <v>288</v>
      </c>
      <c r="B289" s="67" t="s">
        <v>289</v>
      </c>
      <c r="C289" s="67" t="s">
        <v>111</v>
      </c>
      <c r="D289" s="67" t="s">
        <v>112</v>
      </c>
      <c r="E289" s="59" t="s">
        <v>290</v>
      </c>
      <c r="F289" s="60" t="s">
        <v>291</v>
      </c>
      <c r="G289" s="61">
        <v>3618718.12</v>
      </c>
      <c r="H289" s="61">
        <v>3618718.12</v>
      </c>
      <c r="I289" s="61">
        <v>0</v>
      </c>
      <c r="J289" s="62">
        <v>0</v>
      </c>
      <c r="K289" s="63">
        <v>361871.81199999998</v>
      </c>
      <c r="L289" s="63">
        <v>542807.71800000104</v>
      </c>
      <c r="M289" s="63">
        <v>2714038.59</v>
      </c>
      <c r="N289" s="63">
        <v>0</v>
      </c>
      <c r="O289" s="63">
        <v>0</v>
      </c>
      <c r="P289" s="63">
        <v>0</v>
      </c>
      <c r="Q289" s="63">
        <v>0</v>
      </c>
      <c r="R289" s="64">
        <v>0</v>
      </c>
      <c r="ALQ289" s="6"/>
    </row>
    <row r="290" spans="1:1005" ht="28.4" customHeight="1" x14ac:dyDescent="0.35">
      <c r="A290" s="66" t="s">
        <v>236</v>
      </c>
      <c r="B290" s="67" t="s">
        <v>230</v>
      </c>
      <c r="C290" s="67" t="s">
        <v>111</v>
      </c>
      <c r="D290" s="67" t="s">
        <v>112</v>
      </c>
      <c r="E290" s="59" t="s">
        <v>2015</v>
      </c>
      <c r="F290" s="60" t="s">
        <v>238</v>
      </c>
      <c r="G290" s="61">
        <v>1100000</v>
      </c>
      <c r="H290" s="61">
        <v>1100000</v>
      </c>
      <c r="I290" s="61">
        <v>0</v>
      </c>
      <c r="J290" s="62">
        <v>0</v>
      </c>
      <c r="K290" s="63">
        <v>110000</v>
      </c>
      <c r="L290" s="63">
        <v>165000</v>
      </c>
      <c r="M290" s="63">
        <v>792000</v>
      </c>
      <c r="N290" s="63">
        <v>33000</v>
      </c>
      <c r="O290" s="63">
        <v>0</v>
      </c>
      <c r="P290" s="63">
        <v>0</v>
      </c>
      <c r="Q290" s="63">
        <v>0</v>
      </c>
      <c r="R290" s="64">
        <v>0</v>
      </c>
      <c r="ALQ290" s="6"/>
    </row>
    <row r="291" spans="1:1005" ht="28.4" customHeight="1" x14ac:dyDescent="0.35">
      <c r="A291" s="66" t="s">
        <v>248</v>
      </c>
      <c r="B291" s="67" t="s">
        <v>230</v>
      </c>
      <c r="C291" s="67" t="s">
        <v>111</v>
      </c>
      <c r="D291" s="67" t="s">
        <v>112</v>
      </c>
      <c r="E291" s="59" t="s">
        <v>2016</v>
      </c>
      <c r="F291" s="60" t="s">
        <v>250</v>
      </c>
      <c r="G291" s="61">
        <v>900000</v>
      </c>
      <c r="H291" s="61">
        <v>900000</v>
      </c>
      <c r="I291" s="61">
        <v>0</v>
      </c>
      <c r="J291" s="62">
        <v>0</v>
      </c>
      <c r="K291" s="63">
        <v>90000</v>
      </c>
      <c r="L291" s="63">
        <v>135000</v>
      </c>
      <c r="M291" s="63">
        <v>630018</v>
      </c>
      <c r="N291" s="63">
        <v>44982</v>
      </c>
      <c r="O291" s="63">
        <v>0</v>
      </c>
      <c r="P291" s="63">
        <v>0</v>
      </c>
      <c r="Q291" s="63">
        <v>0</v>
      </c>
      <c r="R291" s="64">
        <v>0</v>
      </c>
      <c r="ALQ291" s="6"/>
    </row>
    <row r="292" spans="1:1005" ht="28.4" customHeight="1" x14ac:dyDescent="0.35">
      <c r="A292" s="66" t="s">
        <v>264</v>
      </c>
      <c r="B292" s="67" t="s">
        <v>230</v>
      </c>
      <c r="C292" s="67" t="s">
        <v>111</v>
      </c>
      <c r="D292" s="67" t="s">
        <v>112</v>
      </c>
      <c r="E292" s="59" t="s">
        <v>265</v>
      </c>
      <c r="F292" s="60" t="s">
        <v>266</v>
      </c>
      <c r="G292" s="61">
        <v>1000000</v>
      </c>
      <c r="H292" s="61">
        <v>1000000</v>
      </c>
      <c r="I292" s="61">
        <v>0</v>
      </c>
      <c r="J292" s="62">
        <v>0</v>
      </c>
      <c r="K292" s="63">
        <v>10000</v>
      </c>
      <c r="L292" s="63">
        <v>150000</v>
      </c>
      <c r="M292" s="63">
        <v>840000</v>
      </c>
      <c r="N292" s="63">
        <v>0</v>
      </c>
      <c r="O292" s="63">
        <v>0</v>
      </c>
      <c r="P292" s="63">
        <v>0</v>
      </c>
      <c r="Q292" s="63">
        <v>0</v>
      </c>
      <c r="R292" s="64">
        <v>0</v>
      </c>
      <c r="ALQ292" s="6"/>
    </row>
    <row r="293" spans="1:1005" ht="28.4" customHeight="1" x14ac:dyDescent="0.35">
      <c r="A293" s="66" t="s">
        <v>267</v>
      </c>
      <c r="B293" s="67" t="s">
        <v>230</v>
      </c>
      <c r="C293" s="67" t="s">
        <v>111</v>
      </c>
      <c r="D293" s="67" t="s">
        <v>112</v>
      </c>
      <c r="E293" s="59" t="s">
        <v>268</v>
      </c>
      <c r="F293" s="60" t="s">
        <v>269</v>
      </c>
      <c r="G293" s="61">
        <v>1100000</v>
      </c>
      <c r="H293" s="61">
        <v>1100000</v>
      </c>
      <c r="I293" s="61">
        <v>0</v>
      </c>
      <c r="J293" s="62">
        <v>0</v>
      </c>
      <c r="K293" s="63">
        <v>110000</v>
      </c>
      <c r="L293" s="63">
        <v>165000</v>
      </c>
      <c r="M293" s="63">
        <v>792000</v>
      </c>
      <c r="N293" s="63">
        <v>33000</v>
      </c>
      <c r="O293" s="63">
        <v>0</v>
      </c>
      <c r="P293" s="63">
        <v>0</v>
      </c>
      <c r="Q293" s="63">
        <v>0</v>
      </c>
      <c r="R293" s="64">
        <v>0</v>
      </c>
      <c r="ALQ293" s="6"/>
    </row>
    <row r="294" spans="1:1005" ht="28.4" customHeight="1" x14ac:dyDescent="0.35">
      <c r="A294" s="66" t="s">
        <v>270</v>
      </c>
      <c r="B294" s="67" t="s">
        <v>230</v>
      </c>
      <c r="C294" s="67" t="s">
        <v>111</v>
      </c>
      <c r="D294" s="67" t="s">
        <v>112</v>
      </c>
      <c r="E294" s="59" t="s">
        <v>271</v>
      </c>
      <c r="F294" s="60" t="s">
        <v>272</v>
      </c>
      <c r="G294" s="61">
        <v>1000000</v>
      </c>
      <c r="H294" s="61">
        <v>1000000</v>
      </c>
      <c r="I294" s="61">
        <v>0</v>
      </c>
      <c r="J294" s="62">
        <v>0</v>
      </c>
      <c r="K294" s="63">
        <v>100000</v>
      </c>
      <c r="L294" s="63">
        <v>150000</v>
      </c>
      <c r="M294" s="63">
        <v>720000</v>
      </c>
      <c r="N294" s="63">
        <v>30000</v>
      </c>
      <c r="O294" s="63">
        <v>0</v>
      </c>
      <c r="P294" s="63">
        <v>0</v>
      </c>
      <c r="Q294" s="63">
        <v>0</v>
      </c>
      <c r="R294" s="64">
        <v>0</v>
      </c>
      <c r="ALQ294" s="6"/>
    </row>
    <row r="295" spans="1:1005" ht="28.4" customHeight="1" x14ac:dyDescent="0.35">
      <c r="A295" s="66" t="s">
        <v>277</v>
      </c>
      <c r="B295" s="67" t="s">
        <v>230</v>
      </c>
      <c r="C295" s="67" t="s">
        <v>111</v>
      </c>
      <c r="D295" s="67" t="s">
        <v>112</v>
      </c>
      <c r="E295" s="59" t="s">
        <v>278</v>
      </c>
      <c r="F295" s="60" t="s">
        <v>279</v>
      </c>
      <c r="G295" s="61">
        <v>1000000</v>
      </c>
      <c r="H295" s="61">
        <v>1000000</v>
      </c>
      <c r="I295" s="61">
        <v>0</v>
      </c>
      <c r="J295" s="62">
        <v>0</v>
      </c>
      <c r="K295" s="63">
        <v>100000</v>
      </c>
      <c r="L295" s="63">
        <v>150000</v>
      </c>
      <c r="M295" s="63">
        <v>720000</v>
      </c>
      <c r="N295" s="63">
        <v>30000</v>
      </c>
      <c r="O295" s="63">
        <v>0</v>
      </c>
      <c r="P295" s="63">
        <v>0</v>
      </c>
      <c r="Q295" s="63">
        <v>0</v>
      </c>
      <c r="R295" s="64">
        <v>0</v>
      </c>
      <c r="ALQ295" s="6"/>
    </row>
    <row r="296" spans="1:1005" ht="28.4" customHeight="1" x14ac:dyDescent="0.35">
      <c r="A296" s="66" t="s">
        <v>282</v>
      </c>
      <c r="B296" s="67" t="s">
        <v>230</v>
      </c>
      <c r="C296" s="67" t="s">
        <v>111</v>
      </c>
      <c r="D296" s="67" t="s">
        <v>112</v>
      </c>
      <c r="E296" s="59" t="s">
        <v>283</v>
      </c>
      <c r="F296" s="60" t="s">
        <v>284</v>
      </c>
      <c r="G296" s="61">
        <v>1100000</v>
      </c>
      <c r="H296" s="61">
        <v>1100000</v>
      </c>
      <c r="I296" s="61">
        <v>0</v>
      </c>
      <c r="J296" s="62">
        <v>0</v>
      </c>
      <c r="K296" s="63">
        <v>110000</v>
      </c>
      <c r="L296" s="63">
        <v>165000</v>
      </c>
      <c r="M296" s="63">
        <v>792000</v>
      </c>
      <c r="N296" s="63">
        <v>33000</v>
      </c>
      <c r="O296" s="63">
        <v>0</v>
      </c>
      <c r="P296" s="63">
        <v>0</v>
      </c>
      <c r="Q296" s="63">
        <v>0</v>
      </c>
      <c r="R296" s="64">
        <v>0</v>
      </c>
      <c r="ALQ296" s="6"/>
    </row>
    <row r="297" spans="1:1005" ht="28.4" customHeight="1" x14ac:dyDescent="0.35">
      <c r="A297" s="66" t="s">
        <v>285</v>
      </c>
      <c r="B297" s="67" t="s">
        <v>230</v>
      </c>
      <c r="C297" s="67" t="s">
        <v>111</v>
      </c>
      <c r="D297" s="67" t="s">
        <v>112</v>
      </c>
      <c r="E297" s="59" t="s">
        <v>286</v>
      </c>
      <c r="F297" s="60" t="s">
        <v>287</v>
      </c>
      <c r="G297" s="61">
        <v>1100000</v>
      </c>
      <c r="H297" s="61">
        <v>1100000</v>
      </c>
      <c r="I297" s="61">
        <v>0</v>
      </c>
      <c r="J297" s="62">
        <v>0</v>
      </c>
      <c r="K297" s="63">
        <v>110000</v>
      </c>
      <c r="L297" s="63">
        <v>165000</v>
      </c>
      <c r="M297" s="63">
        <v>792000</v>
      </c>
      <c r="N297" s="63">
        <v>33000</v>
      </c>
      <c r="O297" s="63">
        <v>0</v>
      </c>
      <c r="P297" s="63">
        <v>0</v>
      </c>
      <c r="Q297" s="63">
        <v>0</v>
      </c>
      <c r="R297" s="64">
        <v>0</v>
      </c>
      <c r="ALQ297" s="6"/>
    </row>
    <row r="298" spans="1:1005" ht="28.4" customHeight="1" x14ac:dyDescent="0.35">
      <c r="A298" s="66" t="s">
        <v>233</v>
      </c>
      <c r="B298" s="67" t="s">
        <v>230</v>
      </c>
      <c r="C298" s="67" t="s">
        <v>111</v>
      </c>
      <c r="D298" s="67" t="s">
        <v>112</v>
      </c>
      <c r="E298" s="59" t="s">
        <v>234</v>
      </c>
      <c r="F298" s="60" t="s">
        <v>235</v>
      </c>
      <c r="G298" s="61">
        <v>1100000</v>
      </c>
      <c r="H298" s="61">
        <v>1100000</v>
      </c>
      <c r="I298" s="61">
        <v>0</v>
      </c>
      <c r="J298" s="62">
        <v>0</v>
      </c>
      <c r="K298" s="63">
        <v>110000</v>
      </c>
      <c r="L298" s="63">
        <v>165000.00019516799</v>
      </c>
      <c r="M298" s="63">
        <v>792000</v>
      </c>
      <c r="N298" s="63">
        <v>33000.001105950498</v>
      </c>
      <c r="O298" s="63">
        <v>0</v>
      </c>
      <c r="P298" s="63">
        <v>0</v>
      </c>
      <c r="Q298" s="63">
        <v>0</v>
      </c>
      <c r="R298" s="64">
        <v>0</v>
      </c>
      <c r="ALQ298" s="6"/>
    </row>
    <row r="299" spans="1:1005" ht="28.4" customHeight="1" x14ac:dyDescent="0.35">
      <c r="A299" s="66" t="s">
        <v>311</v>
      </c>
      <c r="B299" s="67" t="s">
        <v>305</v>
      </c>
      <c r="C299" s="67" t="s">
        <v>111</v>
      </c>
      <c r="D299" s="67" t="s">
        <v>112</v>
      </c>
      <c r="E299" s="59" t="s">
        <v>2022</v>
      </c>
      <c r="F299" s="60" t="s">
        <v>313</v>
      </c>
      <c r="G299" s="61">
        <v>780000</v>
      </c>
      <c r="H299" s="61">
        <v>780000</v>
      </c>
      <c r="I299" s="61">
        <v>0</v>
      </c>
      <c r="J299" s="62">
        <v>0</v>
      </c>
      <c r="K299" s="63">
        <v>83000</v>
      </c>
      <c r="L299" s="63">
        <v>117000</v>
      </c>
      <c r="M299" s="63">
        <v>580000</v>
      </c>
      <c r="N299" s="63">
        <v>0</v>
      </c>
      <c r="O299" s="63">
        <v>0</v>
      </c>
      <c r="P299" s="63">
        <v>0</v>
      </c>
      <c r="Q299" s="63">
        <v>0</v>
      </c>
      <c r="R299" s="64">
        <v>0</v>
      </c>
      <c r="ALQ299" s="6"/>
    </row>
    <row r="300" spans="1:1005" ht="28.4" customHeight="1" x14ac:dyDescent="0.35">
      <c r="A300" s="66" t="s">
        <v>314</v>
      </c>
      <c r="B300" s="67" t="s">
        <v>305</v>
      </c>
      <c r="C300" s="67" t="s">
        <v>111</v>
      </c>
      <c r="D300" s="67" t="s">
        <v>112</v>
      </c>
      <c r="E300" s="59" t="s">
        <v>2023</v>
      </c>
      <c r="F300" s="60" t="s">
        <v>316</v>
      </c>
      <c r="G300" s="61">
        <v>998564.25</v>
      </c>
      <c r="H300" s="61">
        <v>998564.25</v>
      </c>
      <c r="I300" s="61">
        <v>0</v>
      </c>
      <c r="J300" s="62">
        <v>0</v>
      </c>
      <c r="K300" s="63">
        <v>85000</v>
      </c>
      <c r="L300" s="63">
        <v>149784.63750000001</v>
      </c>
      <c r="M300" s="63">
        <v>318564.25</v>
      </c>
      <c r="N300" s="63">
        <v>445215.36249999999</v>
      </c>
      <c r="O300" s="63">
        <v>0</v>
      </c>
      <c r="P300" s="63">
        <v>0</v>
      </c>
      <c r="Q300" s="63">
        <v>0</v>
      </c>
      <c r="R300" s="64">
        <v>0</v>
      </c>
      <c r="ALQ300" s="6"/>
    </row>
    <row r="301" spans="1:1005" ht="28.4" customHeight="1" x14ac:dyDescent="0.35">
      <c r="A301" s="66" t="s">
        <v>304</v>
      </c>
      <c r="B301" s="67" t="s">
        <v>305</v>
      </c>
      <c r="C301" s="67" t="s">
        <v>111</v>
      </c>
      <c r="D301" s="67" t="s">
        <v>112</v>
      </c>
      <c r="E301" s="59" t="s">
        <v>2021</v>
      </c>
      <c r="F301" s="60" t="s">
        <v>307</v>
      </c>
      <c r="G301" s="61">
        <v>1175000</v>
      </c>
      <c r="H301" s="61">
        <v>1175000</v>
      </c>
      <c r="I301" s="61">
        <v>0</v>
      </c>
      <c r="J301" s="62">
        <v>0</v>
      </c>
      <c r="K301" s="63">
        <v>100000</v>
      </c>
      <c r="L301" s="63">
        <v>176250</v>
      </c>
      <c r="M301" s="63">
        <v>375000</v>
      </c>
      <c r="N301" s="63">
        <v>523750</v>
      </c>
      <c r="O301" s="63">
        <v>0</v>
      </c>
      <c r="P301" s="63">
        <v>0</v>
      </c>
      <c r="Q301" s="63">
        <v>0</v>
      </c>
      <c r="R301" s="64">
        <v>0</v>
      </c>
      <c r="ALQ301" s="6"/>
    </row>
    <row r="302" spans="1:1005" ht="28.4" customHeight="1" x14ac:dyDescent="0.35">
      <c r="A302" s="66" t="s">
        <v>251</v>
      </c>
      <c r="B302" s="67" t="s">
        <v>252</v>
      </c>
      <c r="C302" s="67" t="s">
        <v>111</v>
      </c>
      <c r="D302" s="67" t="s">
        <v>112</v>
      </c>
      <c r="E302" s="59" t="s">
        <v>253</v>
      </c>
      <c r="F302" s="60" t="s">
        <v>254</v>
      </c>
      <c r="G302" s="61">
        <v>1000000</v>
      </c>
      <c r="H302" s="61">
        <v>1000000</v>
      </c>
      <c r="I302" s="61">
        <v>0</v>
      </c>
      <c r="J302" s="62">
        <v>0</v>
      </c>
      <c r="K302" s="63">
        <v>10000</v>
      </c>
      <c r="L302" s="63">
        <v>150000</v>
      </c>
      <c r="M302" s="63">
        <v>790000</v>
      </c>
      <c r="N302" s="63">
        <v>50000</v>
      </c>
      <c r="O302" s="63">
        <v>0</v>
      </c>
      <c r="P302" s="63">
        <v>0</v>
      </c>
      <c r="Q302" s="63">
        <v>0</v>
      </c>
      <c r="R302" s="64">
        <v>0</v>
      </c>
      <c r="ALQ302" s="6"/>
    </row>
    <row r="303" spans="1:1005" ht="28.4" customHeight="1" x14ac:dyDescent="0.35">
      <c r="A303" s="66" t="s">
        <v>255</v>
      </c>
      <c r="B303" s="67" t="s">
        <v>252</v>
      </c>
      <c r="C303" s="67" t="s">
        <v>111</v>
      </c>
      <c r="D303" s="67" t="s">
        <v>112</v>
      </c>
      <c r="E303" s="59" t="s">
        <v>256</v>
      </c>
      <c r="F303" s="60" t="s">
        <v>257</v>
      </c>
      <c r="G303" s="61">
        <v>1200000</v>
      </c>
      <c r="H303" s="61">
        <v>1200000</v>
      </c>
      <c r="I303" s="61">
        <v>0</v>
      </c>
      <c r="J303" s="62">
        <v>0</v>
      </c>
      <c r="K303" s="63">
        <v>10000</v>
      </c>
      <c r="L303" s="63">
        <v>180000</v>
      </c>
      <c r="M303" s="63">
        <v>952000</v>
      </c>
      <c r="N303" s="63">
        <v>58000</v>
      </c>
      <c r="O303" s="63">
        <v>0</v>
      </c>
      <c r="P303" s="63">
        <v>0</v>
      </c>
      <c r="Q303" s="63">
        <v>0</v>
      </c>
      <c r="R303" s="64">
        <v>0</v>
      </c>
      <c r="ALQ303" s="6"/>
    </row>
    <row r="304" spans="1:1005" ht="28.4" customHeight="1" x14ac:dyDescent="0.35">
      <c r="A304" s="66" t="s">
        <v>258</v>
      </c>
      <c r="B304" s="67" t="s">
        <v>252</v>
      </c>
      <c r="C304" s="67" t="s">
        <v>111</v>
      </c>
      <c r="D304" s="67" t="s">
        <v>112</v>
      </c>
      <c r="E304" s="59" t="s">
        <v>259</v>
      </c>
      <c r="F304" s="60" t="s">
        <v>260</v>
      </c>
      <c r="G304" s="61">
        <v>1100000</v>
      </c>
      <c r="H304" s="61">
        <v>1100000</v>
      </c>
      <c r="I304" s="61">
        <v>0</v>
      </c>
      <c r="J304" s="62">
        <v>0</v>
      </c>
      <c r="K304" s="63">
        <v>10000</v>
      </c>
      <c r="L304" s="63">
        <v>165000</v>
      </c>
      <c r="M304" s="63">
        <v>872000</v>
      </c>
      <c r="N304" s="63">
        <v>53000</v>
      </c>
      <c r="O304" s="63">
        <v>0</v>
      </c>
      <c r="P304" s="63">
        <v>0</v>
      </c>
      <c r="Q304" s="63">
        <v>0</v>
      </c>
      <c r="R304" s="64">
        <v>0</v>
      </c>
      <c r="ALQ304" s="6"/>
    </row>
    <row r="305" spans="1:1005" ht="28.4" customHeight="1" x14ac:dyDescent="0.35">
      <c r="A305" s="66" t="s">
        <v>301</v>
      </c>
      <c r="B305" s="67" t="s">
        <v>289</v>
      </c>
      <c r="C305" s="67" t="s">
        <v>111</v>
      </c>
      <c r="D305" s="67" t="s">
        <v>112</v>
      </c>
      <c r="E305" s="59" t="s">
        <v>302</v>
      </c>
      <c r="F305" s="60" t="s">
        <v>303</v>
      </c>
      <c r="G305" s="61">
        <v>1150000</v>
      </c>
      <c r="H305" s="61">
        <v>1150000</v>
      </c>
      <c r="I305" s="61">
        <v>0</v>
      </c>
      <c r="J305" s="62">
        <v>0</v>
      </c>
      <c r="K305" s="63">
        <v>115000</v>
      </c>
      <c r="L305" s="63">
        <v>172500</v>
      </c>
      <c r="M305" s="63">
        <v>530390.4</v>
      </c>
      <c r="N305" s="63">
        <v>332109.59999999998</v>
      </c>
      <c r="O305" s="63">
        <v>0</v>
      </c>
      <c r="P305" s="63">
        <v>0</v>
      </c>
      <c r="Q305" s="63">
        <v>0</v>
      </c>
      <c r="R305" s="64">
        <v>0</v>
      </c>
      <c r="ALQ305" s="6"/>
    </row>
    <row r="306" spans="1:1005" ht="28.4" customHeight="1" x14ac:dyDescent="0.35">
      <c r="A306" s="66" t="s">
        <v>571</v>
      </c>
      <c r="B306" s="67" t="s">
        <v>172</v>
      </c>
      <c r="C306" s="67" t="s">
        <v>111</v>
      </c>
      <c r="D306" s="67" t="s">
        <v>112</v>
      </c>
      <c r="E306" s="59" t="s">
        <v>572</v>
      </c>
      <c r="F306" s="60" t="s">
        <v>573</v>
      </c>
      <c r="G306" s="61">
        <v>4000000</v>
      </c>
      <c r="H306" s="61">
        <v>4000000</v>
      </c>
      <c r="I306" s="61">
        <v>0</v>
      </c>
      <c r="J306" s="62">
        <v>0</v>
      </c>
      <c r="K306" s="63">
        <v>400000</v>
      </c>
      <c r="L306" s="63">
        <v>600000</v>
      </c>
      <c r="M306" s="63">
        <v>1400000</v>
      </c>
      <c r="N306" s="63">
        <v>1600000</v>
      </c>
      <c r="O306" s="63">
        <v>0</v>
      </c>
      <c r="P306" s="63">
        <v>0</v>
      </c>
      <c r="Q306" s="63">
        <v>0</v>
      </c>
      <c r="R306" s="64">
        <v>0</v>
      </c>
      <c r="ALQ306" s="6"/>
    </row>
    <row r="307" spans="1:1005" ht="28.4" customHeight="1" x14ac:dyDescent="0.35">
      <c r="A307" s="66" t="s">
        <v>171</v>
      </c>
      <c r="B307" s="67" t="s">
        <v>172</v>
      </c>
      <c r="C307" s="67" t="s">
        <v>111</v>
      </c>
      <c r="D307" s="67" t="s">
        <v>112</v>
      </c>
      <c r="E307" s="59" t="s">
        <v>173</v>
      </c>
      <c r="F307" s="60" t="s">
        <v>174</v>
      </c>
      <c r="G307" s="61">
        <v>1900000</v>
      </c>
      <c r="H307" s="61">
        <v>1900000</v>
      </c>
      <c r="I307" s="61">
        <v>0</v>
      </c>
      <c r="J307" s="62">
        <v>0</v>
      </c>
      <c r="K307" s="63">
        <v>190000</v>
      </c>
      <c r="L307" s="63">
        <v>285000</v>
      </c>
      <c r="M307" s="63">
        <v>1425000</v>
      </c>
      <c r="N307" s="63">
        <v>0</v>
      </c>
      <c r="O307" s="63">
        <v>0</v>
      </c>
      <c r="P307" s="63">
        <v>0</v>
      </c>
      <c r="Q307" s="63">
        <v>0</v>
      </c>
      <c r="R307" s="64">
        <v>0</v>
      </c>
      <c r="ALQ307" s="6"/>
    </row>
    <row r="308" spans="1:1005" ht="28.4" customHeight="1" x14ac:dyDescent="0.35">
      <c r="A308" s="66" t="s">
        <v>321</v>
      </c>
      <c r="B308" s="67" t="s">
        <v>230</v>
      </c>
      <c r="C308" s="67" t="s">
        <v>111</v>
      </c>
      <c r="D308" s="67" t="s">
        <v>112</v>
      </c>
      <c r="E308" s="59" t="s">
        <v>322</v>
      </c>
      <c r="F308" s="60" t="s">
        <v>323</v>
      </c>
      <c r="G308" s="61">
        <v>890000</v>
      </c>
      <c r="H308" s="61">
        <v>890000</v>
      </c>
      <c r="I308" s="61">
        <v>0</v>
      </c>
      <c r="J308" s="62">
        <v>0</v>
      </c>
      <c r="K308" s="63">
        <v>10000</v>
      </c>
      <c r="L308" s="63">
        <v>126160</v>
      </c>
      <c r="M308" s="63">
        <v>504640</v>
      </c>
      <c r="N308" s="63">
        <v>249200</v>
      </c>
      <c r="O308" s="63">
        <v>0</v>
      </c>
      <c r="P308" s="63">
        <v>0</v>
      </c>
      <c r="Q308" s="63">
        <v>0</v>
      </c>
      <c r="R308" s="64">
        <v>0</v>
      </c>
      <c r="ALQ308" s="6"/>
    </row>
    <row r="309" spans="1:1005" ht="28.4" customHeight="1" x14ac:dyDescent="0.35">
      <c r="A309" s="66" t="s">
        <v>1151</v>
      </c>
      <c r="B309" s="67" t="s">
        <v>305</v>
      </c>
      <c r="C309" s="67" t="s">
        <v>111</v>
      </c>
      <c r="D309" s="67" t="s">
        <v>112</v>
      </c>
      <c r="E309" s="59" t="s">
        <v>1152</v>
      </c>
      <c r="F309" s="60" t="s">
        <v>1153</v>
      </c>
      <c r="G309" s="61">
        <v>5000000</v>
      </c>
      <c r="H309" s="61">
        <v>5000000</v>
      </c>
      <c r="I309" s="61">
        <v>0</v>
      </c>
      <c r="J309" s="62">
        <v>0</v>
      </c>
      <c r="K309" s="63">
        <v>300000</v>
      </c>
      <c r="L309" s="63">
        <v>699604.75787749805</v>
      </c>
      <c r="M309" s="63">
        <v>1973780.5354885799</v>
      </c>
      <c r="N309" s="63">
        <v>2026614.7066339201</v>
      </c>
      <c r="O309" s="63">
        <v>0</v>
      </c>
      <c r="P309" s="63">
        <v>0</v>
      </c>
      <c r="Q309" s="63">
        <v>0</v>
      </c>
      <c r="R309" s="64">
        <v>0</v>
      </c>
      <c r="ALQ309" s="6"/>
    </row>
    <row r="310" spans="1:1005" ht="28.4" customHeight="1" x14ac:dyDescent="0.35">
      <c r="A310" s="66" t="s">
        <v>229</v>
      </c>
      <c r="B310" s="67" t="s">
        <v>230</v>
      </c>
      <c r="C310" s="67" t="s">
        <v>111</v>
      </c>
      <c r="D310" s="67" t="s">
        <v>112</v>
      </c>
      <c r="E310" s="59" t="s">
        <v>2014</v>
      </c>
      <c r="F310" s="60" t="s">
        <v>232</v>
      </c>
      <c r="G310" s="61">
        <v>1000000</v>
      </c>
      <c r="H310" s="61">
        <v>1000000</v>
      </c>
      <c r="I310" s="61">
        <v>0</v>
      </c>
      <c r="J310" s="62">
        <v>0</v>
      </c>
      <c r="K310" s="63">
        <v>100000</v>
      </c>
      <c r="L310" s="63">
        <v>150000</v>
      </c>
      <c r="M310" s="63">
        <v>720000</v>
      </c>
      <c r="N310" s="63">
        <v>30000</v>
      </c>
      <c r="O310" s="63">
        <v>0</v>
      </c>
      <c r="P310" s="63">
        <v>0</v>
      </c>
      <c r="Q310" s="63">
        <v>0</v>
      </c>
      <c r="R310" s="64">
        <v>0</v>
      </c>
      <c r="ALQ310" s="6"/>
    </row>
    <row r="311" spans="1:1005" ht="28.4" customHeight="1" x14ac:dyDescent="0.35">
      <c r="A311" s="66" t="s">
        <v>273</v>
      </c>
      <c r="B311" s="67" t="s">
        <v>274</v>
      </c>
      <c r="C311" s="67" t="s">
        <v>111</v>
      </c>
      <c r="D311" s="67" t="s">
        <v>112</v>
      </c>
      <c r="E311" s="59" t="s">
        <v>275</v>
      </c>
      <c r="F311" s="60" t="s">
        <v>276</v>
      </c>
      <c r="G311" s="61">
        <v>5300000</v>
      </c>
      <c r="H311" s="61">
        <v>5300000</v>
      </c>
      <c r="I311" s="61">
        <v>0</v>
      </c>
      <c r="J311" s="62">
        <v>0</v>
      </c>
      <c r="K311" s="63">
        <v>530000.00000000105</v>
      </c>
      <c r="L311" s="63">
        <v>658528.24366847496</v>
      </c>
      <c r="M311" s="63">
        <v>3361471.7563315299</v>
      </c>
      <c r="N311" s="63">
        <v>749999.99999999895</v>
      </c>
      <c r="O311" s="63">
        <v>0</v>
      </c>
      <c r="P311" s="63">
        <v>0</v>
      </c>
      <c r="Q311" s="63">
        <v>0</v>
      </c>
      <c r="R311" s="64">
        <v>0</v>
      </c>
      <c r="ALQ311" s="6"/>
    </row>
    <row r="312" spans="1:1005" ht="28.4" customHeight="1" x14ac:dyDescent="0.35">
      <c r="A312" s="66" t="s">
        <v>243</v>
      </c>
      <c r="B312" s="67" t="s">
        <v>230</v>
      </c>
      <c r="C312" s="67" t="s">
        <v>111</v>
      </c>
      <c r="D312" s="67" t="s">
        <v>112</v>
      </c>
      <c r="E312" s="59" t="s">
        <v>246</v>
      </c>
      <c r="F312" s="60" t="s">
        <v>244</v>
      </c>
      <c r="G312" s="61">
        <v>1000000</v>
      </c>
      <c r="H312" s="61">
        <v>1000000</v>
      </c>
      <c r="I312" s="61">
        <v>0</v>
      </c>
      <c r="J312" s="62">
        <v>0</v>
      </c>
      <c r="K312" s="63">
        <v>10000</v>
      </c>
      <c r="L312" s="63">
        <v>150000</v>
      </c>
      <c r="M312" s="63">
        <v>790000</v>
      </c>
      <c r="N312" s="63">
        <v>50000</v>
      </c>
      <c r="O312" s="63">
        <v>0</v>
      </c>
      <c r="P312" s="63">
        <v>0</v>
      </c>
      <c r="Q312" s="63">
        <v>0</v>
      </c>
      <c r="R312" s="64">
        <v>0</v>
      </c>
      <c r="ALQ312" s="6"/>
    </row>
    <row r="313" spans="1:1005" ht="28.4" customHeight="1" x14ac:dyDescent="0.35">
      <c r="A313" s="66" t="s">
        <v>245</v>
      </c>
      <c r="B313" s="67" t="s">
        <v>230</v>
      </c>
      <c r="C313" s="67" t="s">
        <v>111</v>
      </c>
      <c r="D313" s="67" t="s">
        <v>112</v>
      </c>
      <c r="E313" s="59" t="s">
        <v>2063</v>
      </c>
      <c r="F313" s="60" t="s">
        <v>247</v>
      </c>
      <c r="G313" s="61">
        <v>1000000</v>
      </c>
      <c r="H313" s="61">
        <v>1000000</v>
      </c>
      <c r="I313" s="61">
        <v>0</v>
      </c>
      <c r="J313" s="62">
        <v>0</v>
      </c>
      <c r="K313" s="63">
        <v>10000</v>
      </c>
      <c r="L313" s="63">
        <v>150000</v>
      </c>
      <c r="M313" s="63">
        <v>790000</v>
      </c>
      <c r="N313" s="63">
        <v>50000</v>
      </c>
      <c r="O313" s="63">
        <v>0</v>
      </c>
      <c r="P313" s="63">
        <v>0</v>
      </c>
      <c r="Q313" s="63">
        <v>0</v>
      </c>
      <c r="R313" s="64">
        <v>0</v>
      </c>
      <c r="ALQ313" s="6"/>
    </row>
    <row r="314" spans="1:1005" ht="28.4" customHeight="1" x14ac:dyDescent="0.35">
      <c r="A314" s="26" t="s">
        <v>1038</v>
      </c>
      <c r="B314" s="27" t="s">
        <v>686</v>
      </c>
      <c r="C314" s="27" t="s">
        <v>97</v>
      </c>
      <c r="D314" s="27" t="s">
        <v>98</v>
      </c>
      <c r="E314" s="59" t="s">
        <v>1039</v>
      </c>
      <c r="F314" s="60" t="s">
        <v>1040</v>
      </c>
      <c r="G314" s="61">
        <v>800000</v>
      </c>
      <c r="H314" s="61">
        <v>800000</v>
      </c>
      <c r="I314" s="61">
        <v>0</v>
      </c>
      <c r="J314" s="62">
        <v>0</v>
      </c>
      <c r="K314" s="63">
        <v>160000</v>
      </c>
      <c r="L314" s="63">
        <v>52160.652963839602</v>
      </c>
      <c r="M314" s="63">
        <v>202779.536662709</v>
      </c>
      <c r="N314" s="63">
        <v>225059.810373452</v>
      </c>
      <c r="O314" s="63">
        <v>160000</v>
      </c>
      <c r="P314" s="63">
        <v>0</v>
      </c>
      <c r="Q314" s="63">
        <v>0</v>
      </c>
      <c r="R314" s="64">
        <v>0</v>
      </c>
      <c r="ALQ314" s="6"/>
    </row>
    <row r="315" spans="1:1005" ht="28.4" customHeight="1" x14ac:dyDescent="0.35">
      <c r="A315" s="26" t="s">
        <v>1189</v>
      </c>
      <c r="B315" s="27" t="s">
        <v>1190</v>
      </c>
      <c r="C315" s="27" t="s">
        <v>97</v>
      </c>
      <c r="D315" s="27" t="s">
        <v>98</v>
      </c>
      <c r="E315" s="59" t="s">
        <v>1191</v>
      </c>
      <c r="F315" s="60" t="s">
        <v>1192</v>
      </c>
      <c r="G315" s="61">
        <v>2646164.1</v>
      </c>
      <c r="H315" s="61">
        <v>2646164.1</v>
      </c>
      <c r="I315" s="61">
        <v>0</v>
      </c>
      <c r="J315" s="62">
        <v>0</v>
      </c>
      <c r="K315" s="63">
        <v>0</v>
      </c>
      <c r="L315" s="63">
        <v>230042.823750098</v>
      </c>
      <c r="M315" s="63">
        <v>894313.52105512703</v>
      </c>
      <c r="N315" s="63">
        <v>992575.65519477602</v>
      </c>
      <c r="O315" s="63">
        <v>529232.1</v>
      </c>
      <c r="P315" s="63">
        <v>0</v>
      </c>
      <c r="Q315" s="63">
        <v>0</v>
      </c>
      <c r="R315" s="64">
        <v>0</v>
      </c>
      <c r="ALQ315" s="6"/>
    </row>
    <row r="316" spans="1:1005" ht="28.4" customHeight="1" x14ac:dyDescent="0.35">
      <c r="A316" s="26" t="s">
        <v>689</v>
      </c>
      <c r="B316" s="27" t="s">
        <v>1190</v>
      </c>
      <c r="C316" s="27" t="s">
        <v>97</v>
      </c>
      <c r="D316" s="27" t="s">
        <v>98</v>
      </c>
      <c r="E316" s="59" t="s">
        <v>691</v>
      </c>
      <c r="F316" s="60" t="s">
        <v>692</v>
      </c>
      <c r="G316" s="61">
        <v>900000</v>
      </c>
      <c r="H316" s="61">
        <v>900000</v>
      </c>
      <c r="I316" s="61">
        <v>0</v>
      </c>
      <c r="J316" s="62">
        <v>0</v>
      </c>
      <c r="K316" s="63">
        <v>240000</v>
      </c>
      <c r="L316" s="63">
        <v>78240.979445759396</v>
      </c>
      <c r="M316" s="63">
        <v>304169.30499406299</v>
      </c>
      <c r="N316" s="63">
        <v>277589.71556017798</v>
      </c>
      <c r="O316" s="63">
        <v>0</v>
      </c>
      <c r="P316" s="63">
        <v>0</v>
      </c>
      <c r="Q316" s="63">
        <v>0</v>
      </c>
      <c r="R316" s="64">
        <v>0</v>
      </c>
      <c r="ALQ316" s="6"/>
    </row>
    <row r="317" spans="1:1005" ht="28.4" customHeight="1" x14ac:dyDescent="0.35">
      <c r="A317" s="26" t="s">
        <v>1426</v>
      </c>
      <c r="B317" s="27" t="s">
        <v>2047</v>
      </c>
      <c r="C317" s="27" t="s">
        <v>97</v>
      </c>
      <c r="D317" s="27" t="s">
        <v>98</v>
      </c>
      <c r="E317" s="59" t="s">
        <v>1428</v>
      </c>
      <c r="F317" s="60" t="s">
        <v>1429</v>
      </c>
      <c r="G317" s="61">
        <v>600000</v>
      </c>
      <c r="H317" s="61">
        <v>600000</v>
      </c>
      <c r="I317" s="61">
        <v>0</v>
      </c>
      <c r="J317" s="62">
        <v>0</v>
      </c>
      <c r="K317" s="63">
        <v>0</v>
      </c>
      <c r="L317" s="63">
        <v>39120.489722879698</v>
      </c>
      <c r="M317" s="63">
        <v>152084.652497031</v>
      </c>
      <c r="N317" s="63">
        <v>168794.85778008899</v>
      </c>
      <c r="O317" s="63">
        <v>120000</v>
      </c>
      <c r="P317" s="63">
        <v>120000</v>
      </c>
      <c r="Q317" s="63">
        <v>0</v>
      </c>
      <c r="R317" s="64">
        <v>0</v>
      </c>
      <c r="ALQ317" s="6"/>
    </row>
    <row r="318" spans="1:1005" ht="28.4" customHeight="1" x14ac:dyDescent="0.35">
      <c r="A318" s="26" t="s">
        <v>1050</v>
      </c>
      <c r="B318" s="27" t="s">
        <v>1051</v>
      </c>
      <c r="C318" s="27" t="s">
        <v>97</v>
      </c>
      <c r="D318" s="27" t="s">
        <v>655</v>
      </c>
      <c r="E318" s="59" t="s">
        <v>1052</v>
      </c>
      <c r="F318" s="60" t="s">
        <v>1053</v>
      </c>
      <c r="G318" s="61">
        <v>1033300</v>
      </c>
      <c r="H318" s="61">
        <v>1033300</v>
      </c>
      <c r="I318" s="61">
        <v>0</v>
      </c>
      <c r="J318" s="62">
        <v>0</v>
      </c>
      <c r="K318" s="63">
        <v>206660</v>
      </c>
      <c r="L318" s="63">
        <v>67372.003384419295</v>
      </c>
      <c r="M318" s="63">
        <v>261915.11904197099</v>
      </c>
      <c r="N318" s="63">
        <v>290692.87757360999</v>
      </c>
      <c r="O318" s="63">
        <v>206660</v>
      </c>
      <c r="P318" s="63">
        <v>0</v>
      </c>
      <c r="Q318" s="63">
        <v>0</v>
      </c>
      <c r="R318" s="64">
        <v>0</v>
      </c>
      <c r="ALQ318" s="6"/>
    </row>
    <row r="319" spans="1:1005" ht="28.4" customHeight="1" x14ac:dyDescent="0.35">
      <c r="A319" s="26" t="s">
        <v>1637</v>
      </c>
      <c r="B319" s="27" t="s">
        <v>1051</v>
      </c>
      <c r="C319" s="27" t="s">
        <v>97</v>
      </c>
      <c r="D319" s="27" t="s">
        <v>98</v>
      </c>
      <c r="E319" s="59" t="s">
        <v>1638</v>
      </c>
      <c r="F319" s="60" t="s">
        <v>1639</v>
      </c>
      <c r="G319" s="61">
        <v>4508625.71</v>
      </c>
      <c r="H319" s="61">
        <v>4508625.71</v>
      </c>
      <c r="I319" s="61">
        <v>0</v>
      </c>
      <c r="J319" s="62">
        <v>0</v>
      </c>
      <c r="K319" s="63">
        <v>0</v>
      </c>
      <c r="L319" s="63">
        <v>235172.823969091</v>
      </c>
      <c r="M319" s="63">
        <v>914256.88848590397</v>
      </c>
      <c r="N319" s="63">
        <v>1014710.287545</v>
      </c>
      <c r="O319" s="63">
        <v>721380</v>
      </c>
      <c r="P319" s="63">
        <v>721380</v>
      </c>
      <c r="Q319" s="63">
        <v>901725.71</v>
      </c>
      <c r="R319" s="64">
        <v>0</v>
      </c>
      <c r="ALQ319" s="6"/>
    </row>
    <row r="320" spans="1:1005" ht="28.4" customHeight="1" x14ac:dyDescent="0.35">
      <c r="A320" s="26" t="s">
        <v>1622</v>
      </c>
      <c r="B320" s="27" t="s">
        <v>1623</v>
      </c>
      <c r="C320" s="27" t="s">
        <v>97</v>
      </c>
      <c r="D320" s="27" t="s">
        <v>98</v>
      </c>
      <c r="E320" s="59" t="s">
        <v>1624</v>
      </c>
      <c r="F320" s="60" t="s">
        <v>1625</v>
      </c>
      <c r="G320" s="61">
        <v>39000000</v>
      </c>
      <c r="H320" s="61">
        <v>39000000</v>
      </c>
      <c r="I320" s="61">
        <v>0</v>
      </c>
      <c r="J320" s="62">
        <v>0</v>
      </c>
      <c r="K320" s="63">
        <v>0</v>
      </c>
      <c r="L320" s="63">
        <v>2034265.4655897401</v>
      </c>
      <c r="M320" s="63">
        <v>7908401.9298456302</v>
      </c>
      <c r="N320" s="63">
        <v>8777332.6045646202</v>
      </c>
      <c r="O320" s="63">
        <v>6240000</v>
      </c>
      <c r="P320" s="63">
        <v>6240000</v>
      </c>
      <c r="Q320" s="63">
        <v>7800000</v>
      </c>
      <c r="R320" s="64">
        <v>0</v>
      </c>
      <c r="ALQ320" s="6"/>
    </row>
    <row r="321" spans="1:1005" ht="28.4" customHeight="1" x14ac:dyDescent="0.35">
      <c r="A321" s="26" t="s">
        <v>358</v>
      </c>
      <c r="B321" s="27" t="s">
        <v>359</v>
      </c>
      <c r="C321" s="27" t="s">
        <v>97</v>
      </c>
      <c r="D321" s="27" t="s">
        <v>360</v>
      </c>
      <c r="E321" s="59" t="s">
        <v>361</v>
      </c>
      <c r="F321" s="60" t="s">
        <v>362</v>
      </c>
      <c r="G321" s="61">
        <v>4600000</v>
      </c>
      <c r="H321" s="61">
        <v>4600000</v>
      </c>
      <c r="I321" s="61">
        <v>0</v>
      </c>
      <c r="J321" s="62">
        <v>0</v>
      </c>
      <c r="K321" s="63">
        <v>2000000</v>
      </c>
      <c r="L321" s="63">
        <v>2600000</v>
      </c>
      <c r="M321" s="63">
        <v>0</v>
      </c>
      <c r="N321" s="63">
        <v>0</v>
      </c>
      <c r="O321" s="63">
        <v>0</v>
      </c>
      <c r="P321" s="63">
        <v>0</v>
      </c>
      <c r="Q321" s="63">
        <v>0</v>
      </c>
      <c r="R321" s="64">
        <v>0</v>
      </c>
      <c r="ALQ321" s="6"/>
    </row>
    <row r="322" spans="1:1005" ht="28.4" customHeight="1" x14ac:dyDescent="0.35">
      <c r="A322" s="26" t="s">
        <v>1108</v>
      </c>
      <c r="B322" s="27" t="s">
        <v>1109</v>
      </c>
      <c r="C322" s="27" t="s">
        <v>97</v>
      </c>
      <c r="D322" s="27" t="s">
        <v>98</v>
      </c>
      <c r="E322" s="59" t="s">
        <v>1110</v>
      </c>
      <c r="F322" s="60" t="s">
        <v>1111</v>
      </c>
      <c r="G322" s="61">
        <v>3816933.22</v>
      </c>
      <c r="H322" s="61">
        <v>3816933.22</v>
      </c>
      <c r="I322" s="61">
        <v>0</v>
      </c>
      <c r="J322" s="62">
        <v>0</v>
      </c>
      <c r="K322" s="63">
        <v>0</v>
      </c>
      <c r="L322" s="63">
        <v>331822.92786619498</v>
      </c>
      <c r="M322" s="63">
        <v>1289993.4288287601</v>
      </c>
      <c r="N322" s="63">
        <v>1431730.64330505</v>
      </c>
      <c r="O322" s="63">
        <v>763386.22</v>
      </c>
      <c r="P322" s="63">
        <v>0</v>
      </c>
      <c r="Q322" s="63">
        <v>0</v>
      </c>
      <c r="R322" s="64">
        <v>0</v>
      </c>
      <c r="ALQ322" s="6"/>
    </row>
    <row r="323" spans="1:1005" ht="28.4" customHeight="1" x14ac:dyDescent="0.35">
      <c r="A323" s="26" t="s">
        <v>653</v>
      </c>
      <c r="B323" s="27" t="s">
        <v>654</v>
      </c>
      <c r="C323" s="27" t="s">
        <v>97</v>
      </c>
      <c r="D323" s="27" t="s">
        <v>655</v>
      </c>
      <c r="E323" s="59" t="s">
        <v>656</v>
      </c>
      <c r="F323" s="60" t="s">
        <v>657</v>
      </c>
      <c r="G323" s="61">
        <v>1320000</v>
      </c>
      <c r="H323" s="61">
        <v>1320000</v>
      </c>
      <c r="I323" s="61">
        <v>0</v>
      </c>
      <c r="J323" s="62">
        <v>0</v>
      </c>
      <c r="K323" s="63">
        <v>352000</v>
      </c>
      <c r="L323" s="63">
        <v>114753.43652044699</v>
      </c>
      <c r="M323" s="63">
        <v>446114.98065795901</v>
      </c>
      <c r="N323" s="63">
        <v>407131.58282159403</v>
      </c>
      <c r="O323" s="63">
        <v>0</v>
      </c>
      <c r="P323" s="63">
        <v>0</v>
      </c>
      <c r="Q323" s="63">
        <v>0</v>
      </c>
      <c r="R323" s="64">
        <v>0</v>
      </c>
      <c r="ALQ323" s="6"/>
    </row>
    <row r="324" spans="1:1005" ht="28.4" customHeight="1" x14ac:dyDescent="0.35">
      <c r="A324" s="26" t="s">
        <v>1465</v>
      </c>
      <c r="B324" s="27" t="s">
        <v>1466</v>
      </c>
      <c r="C324" s="27" t="s">
        <v>97</v>
      </c>
      <c r="D324" s="27" t="s">
        <v>98</v>
      </c>
      <c r="E324" s="59" t="s">
        <v>1467</v>
      </c>
      <c r="F324" s="60" t="s">
        <v>1468</v>
      </c>
      <c r="G324" s="61">
        <v>2247829.54</v>
      </c>
      <c r="H324" s="61">
        <v>2247829.54</v>
      </c>
      <c r="I324" s="61">
        <v>0</v>
      </c>
      <c r="J324" s="62">
        <v>0</v>
      </c>
      <c r="K324" s="63">
        <v>0</v>
      </c>
      <c r="L324" s="63">
        <v>146560.35068963401</v>
      </c>
      <c r="M324" s="63">
        <v>569767.40737067</v>
      </c>
      <c r="N324" s="63">
        <v>632370.24193969497</v>
      </c>
      <c r="O324" s="63">
        <v>449566</v>
      </c>
      <c r="P324" s="63">
        <v>449565.54</v>
      </c>
      <c r="Q324" s="63">
        <v>0</v>
      </c>
      <c r="R324" s="64">
        <v>0</v>
      </c>
      <c r="ALQ324" s="6"/>
    </row>
    <row r="325" spans="1:1005" ht="28.4" customHeight="1" x14ac:dyDescent="0.35">
      <c r="A325" s="26" t="s">
        <v>1071</v>
      </c>
      <c r="B325" s="27" t="s">
        <v>1072</v>
      </c>
      <c r="C325" s="27" t="s">
        <v>97</v>
      </c>
      <c r="D325" s="27" t="s">
        <v>98</v>
      </c>
      <c r="E325" s="59" t="s">
        <v>1073</v>
      </c>
      <c r="F325" s="60" t="s">
        <v>1074</v>
      </c>
      <c r="G325" s="61">
        <v>4772200</v>
      </c>
      <c r="H325" s="61">
        <v>4772200</v>
      </c>
      <c r="I325" s="61">
        <v>0</v>
      </c>
      <c r="J325" s="62">
        <v>0</v>
      </c>
      <c r="K325" s="63">
        <v>0</v>
      </c>
      <c r="L325" s="63">
        <v>414868.55545808602</v>
      </c>
      <c r="M325" s="63">
        <v>1612841.2638936599</v>
      </c>
      <c r="N325" s="63">
        <v>1790051.18064825</v>
      </c>
      <c r="O325" s="63">
        <v>954439</v>
      </c>
      <c r="P325" s="63">
        <v>0</v>
      </c>
      <c r="Q325" s="63">
        <v>0</v>
      </c>
      <c r="R325" s="64">
        <v>0</v>
      </c>
      <c r="ALQ325" s="6"/>
    </row>
    <row r="326" spans="1:1005" ht="28.4" customHeight="1" x14ac:dyDescent="0.35">
      <c r="A326" s="26" t="s">
        <v>1120</v>
      </c>
      <c r="B326" s="27" t="s">
        <v>1121</v>
      </c>
      <c r="C326" s="27" t="s">
        <v>97</v>
      </c>
      <c r="D326" s="27" t="s">
        <v>98</v>
      </c>
      <c r="E326" s="59" t="s">
        <v>1122</v>
      </c>
      <c r="F326" s="60" t="s">
        <v>1123</v>
      </c>
      <c r="G326" s="61">
        <v>1350000</v>
      </c>
      <c r="H326" s="61">
        <v>1350000</v>
      </c>
      <c r="I326" s="61">
        <v>0</v>
      </c>
      <c r="J326" s="62">
        <v>0</v>
      </c>
      <c r="K326" s="63">
        <v>0</v>
      </c>
      <c r="L326" s="63">
        <v>117361.469168639</v>
      </c>
      <c r="M326" s="63">
        <v>456253.95749109401</v>
      </c>
      <c r="N326" s="63">
        <v>506384.573340267</v>
      </c>
      <c r="O326" s="63">
        <v>270000</v>
      </c>
      <c r="P326" s="63">
        <v>0</v>
      </c>
      <c r="Q326" s="63">
        <v>0</v>
      </c>
      <c r="R326" s="64">
        <v>0</v>
      </c>
      <c r="ALQ326" s="6"/>
    </row>
    <row r="327" spans="1:1005" ht="28.4" customHeight="1" x14ac:dyDescent="0.35">
      <c r="A327" s="26" t="s">
        <v>1476</v>
      </c>
      <c r="B327" s="27" t="s">
        <v>1477</v>
      </c>
      <c r="C327" s="27" t="s">
        <v>97</v>
      </c>
      <c r="D327" s="27" t="s">
        <v>655</v>
      </c>
      <c r="E327" s="59" t="s">
        <v>1478</v>
      </c>
      <c r="F327" s="60" t="s">
        <v>1479</v>
      </c>
      <c r="G327" s="61">
        <v>6500000</v>
      </c>
      <c r="H327" s="61">
        <v>6500000</v>
      </c>
      <c r="I327" s="61">
        <v>0</v>
      </c>
      <c r="J327" s="62">
        <v>0</v>
      </c>
      <c r="K327" s="63">
        <v>0</v>
      </c>
      <c r="L327" s="63">
        <v>423805.305331196</v>
      </c>
      <c r="M327" s="63">
        <v>1647583.7353845099</v>
      </c>
      <c r="N327" s="63">
        <v>1828610.9592843</v>
      </c>
      <c r="O327" s="63">
        <v>1300000</v>
      </c>
      <c r="P327" s="63">
        <v>1300000</v>
      </c>
      <c r="Q327" s="63">
        <v>0</v>
      </c>
      <c r="R327" s="64">
        <v>0</v>
      </c>
      <c r="ALQ327" s="6"/>
    </row>
    <row r="328" spans="1:1005" ht="28.4" customHeight="1" x14ac:dyDescent="0.35">
      <c r="A328" s="26" t="s">
        <v>1185</v>
      </c>
      <c r="B328" s="27" t="s">
        <v>1186</v>
      </c>
      <c r="C328" s="27" t="s">
        <v>97</v>
      </c>
      <c r="D328" s="27" t="s">
        <v>98</v>
      </c>
      <c r="E328" s="59" t="s">
        <v>1187</v>
      </c>
      <c r="F328" s="60" t="s">
        <v>1188</v>
      </c>
      <c r="G328" s="61">
        <v>4000000</v>
      </c>
      <c r="H328" s="61">
        <v>4000000</v>
      </c>
      <c r="I328" s="61">
        <v>0</v>
      </c>
      <c r="J328" s="62">
        <v>0</v>
      </c>
      <c r="K328" s="63">
        <v>0</v>
      </c>
      <c r="L328" s="63">
        <v>347737.79509362398</v>
      </c>
      <c r="M328" s="63">
        <v>1351864.0002087599</v>
      </c>
      <c r="N328" s="63">
        <v>1500399.2046976199</v>
      </c>
      <c r="O328" s="63">
        <v>799999</v>
      </c>
      <c r="P328" s="63">
        <v>0</v>
      </c>
      <c r="Q328" s="63">
        <v>0</v>
      </c>
      <c r="R328" s="64">
        <v>0</v>
      </c>
      <c r="ALQ328" s="6"/>
    </row>
    <row r="329" spans="1:1005" ht="28.4" customHeight="1" x14ac:dyDescent="0.35">
      <c r="A329" s="26" t="s">
        <v>1075</v>
      </c>
      <c r="B329" s="27" t="s">
        <v>1076</v>
      </c>
      <c r="C329" s="27" t="s">
        <v>97</v>
      </c>
      <c r="D329" s="27" t="s">
        <v>98</v>
      </c>
      <c r="E329" s="59" t="s">
        <v>1077</v>
      </c>
      <c r="F329" s="60" t="s">
        <v>1078</v>
      </c>
      <c r="G329" s="61">
        <v>1327000</v>
      </c>
      <c r="H329" s="61">
        <v>1327000</v>
      </c>
      <c r="I329" s="61">
        <v>0</v>
      </c>
      <c r="J329" s="62">
        <v>0</v>
      </c>
      <c r="K329" s="63">
        <v>265400</v>
      </c>
      <c r="L329" s="63">
        <v>86521.4831037689</v>
      </c>
      <c r="M329" s="63">
        <v>336360.556439268</v>
      </c>
      <c r="N329" s="63">
        <v>373317.96045696299</v>
      </c>
      <c r="O329" s="63">
        <v>265400</v>
      </c>
      <c r="P329" s="63">
        <v>0</v>
      </c>
      <c r="Q329" s="63">
        <v>0</v>
      </c>
      <c r="R329" s="64">
        <v>0</v>
      </c>
      <c r="ALQ329" s="6"/>
    </row>
    <row r="330" spans="1:1005" ht="28.4" customHeight="1" x14ac:dyDescent="0.35">
      <c r="A330" s="26" t="s">
        <v>1098</v>
      </c>
      <c r="B330" s="27" t="s">
        <v>1099</v>
      </c>
      <c r="C330" s="27" t="s">
        <v>97</v>
      </c>
      <c r="D330" s="27" t="s">
        <v>98</v>
      </c>
      <c r="E330" s="59" t="s">
        <v>1100</v>
      </c>
      <c r="F330" s="60" t="s">
        <v>1101</v>
      </c>
      <c r="G330" s="61">
        <v>689265.04</v>
      </c>
      <c r="H330" s="61">
        <v>689265.04</v>
      </c>
      <c r="I330" s="61">
        <v>0</v>
      </c>
      <c r="J330" s="62">
        <v>0</v>
      </c>
      <c r="K330" s="63">
        <v>137853</v>
      </c>
      <c r="L330" s="63">
        <v>44940.640581401101</v>
      </c>
      <c r="M330" s="63">
        <v>174711.04667227701</v>
      </c>
      <c r="N330" s="63">
        <v>193907.31274632199</v>
      </c>
      <c r="O330" s="63">
        <v>137853.04</v>
      </c>
      <c r="P330" s="63">
        <v>0</v>
      </c>
      <c r="Q330" s="63">
        <v>0</v>
      </c>
      <c r="R330" s="64">
        <v>0</v>
      </c>
      <c r="ALQ330" s="6"/>
    </row>
    <row r="331" spans="1:1005" ht="28.4" customHeight="1" x14ac:dyDescent="0.35">
      <c r="A331" s="26" t="s">
        <v>1363</v>
      </c>
      <c r="B331" s="27" t="s">
        <v>213</v>
      </c>
      <c r="C331" s="27" t="s">
        <v>97</v>
      </c>
      <c r="D331" s="27" t="s">
        <v>98</v>
      </c>
      <c r="E331" s="59" t="s">
        <v>1364</v>
      </c>
      <c r="F331" s="60" t="s">
        <v>1365</v>
      </c>
      <c r="G331" s="61">
        <v>4160000</v>
      </c>
      <c r="H331" s="61">
        <v>4160000</v>
      </c>
      <c r="I331" s="61">
        <v>0</v>
      </c>
      <c r="J331" s="62">
        <v>0</v>
      </c>
      <c r="K331" s="63">
        <v>0</v>
      </c>
      <c r="L331" s="63">
        <v>271235.39541196602</v>
      </c>
      <c r="M331" s="63">
        <v>1054453.59064608</v>
      </c>
      <c r="N331" s="63">
        <v>1170311.0139419499</v>
      </c>
      <c r="O331" s="63">
        <v>832000</v>
      </c>
      <c r="P331" s="63">
        <v>832000</v>
      </c>
      <c r="Q331" s="63">
        <v>0</v>
      </c>
      <c r="R331" s="64">
        <v>0</v>
      </c>
      <c r="ALQ331" s="6"/>
    </row>
    <row r="332" spans="1:1005" ht="28.4" customHeight="1" x14ac:dyDescent="0.35">
      <c r="A332" s="26" t="s">
        <v>1067</v>
      </c>
      <c r="B332" s="27" t="s">
        <v>1068</v>
      </c>
      <c r="C332" s="27" t="s">
        <v>97</v>
      </c>
      <c r="D332" s="27" t="s">
        <v>98</v>
      </c>
      <c r="E332" s="59" t="s">
        <v>1069</v>
      </c>
      <c r="F332" s="60" t="s">
        <v>1070</v>
      </c>
      <c r="G332" s="61">
        <v>2000000</v>
      </c>
      <c r="H332" s="61">
        <v>2000000</v>
      </c>
      <c r="I332" s="61">
        <v>0</v>
      </c>
      <c r="J332" s="62">
        <v>0</v>
      </c>
      <c r="K332" s="63">
        <v>0</v>
      </c>
      <c r="L332" s="63">
        <v>173868.73454477201</v>
      </c>
      <c r="M332" s="63">
        <v>675931.36641832697</v>
      </c>
      <c r="N332" s="63">
        <v>750198.89903690096</v>
      </c>
      <c r="O332" s="63">
        <v>400001</v>
      </c>
      <c r="P332" s="63">
        <v>0</v>
      </c>
      <c r="Q332" s="63">
        <v>0</v>
      </c>
      <c r="R332" s="64">
        <v>0</v>
      </c>
      <c r="ALQ332" s="6"/>
    </row>
    <row r="333" spans="1:1005" ht="28.4" customHeight="1" x14ac:dyDescent="0.35">
      <c r="A333" s="26" t="s">
        <v>603</v>
      </c>
      <c r="B333" s="27" t="s">
        <v>604</v>
      </c>
      <c r="C333" s="27" t="s">
        <v>97</v>
      </c>
      <c r="D333" s="27" t="s">
        <v>98</v>
      </c>
      <c r="E333" s="59" t="s">
        <v>605</v>
      </c>
      <c r="F333" s="60" t="s">
        <v>606</v>
      </c>
      <c r="G333" s="61">
        <v>1056620.58</v>
      </c>
      <c r="H333" s="61">
        <v>1056620.58</v>
      </c>
      <c r="I333" s="61">
        <v>0</v>
      </c>
      <c r="J333" s="62">
        <v>0</v>
      </c>
      <c r="K333" s="63">
        <v>281765</v>
      </c>
      <c r="L333" s="63">
        <v>91856.539889726599</v>
      </c>
      <c r="M333" s="63">
        <v>357101.10092355002</v>
      </c>
      <c r="N333" s="63">
        <v>325897.93918672297</v>
      </c>
      <c r="O333" s="63">
        <v>0</v>
      </c>
      <c r="P333" s="63">
        <v>0</v>
      </c>
      <c r="Q333" s="63">
        <v>0</v>
      </c>
      <c r="R333" s="64">
        <v>0</v>
      </c>
      <c r="ALQ333" s="6"/>
    </row>
    <row r="334" spans="1:1005" ht="28.4" customHeight="1" x14ac:dyDescent="0.35">
      <c r="A334" s="26" t="s">
        <v>1627</v>
      </c>
      <c r="B334" s="27" t="s">
        <v>110</v>
      </c>
      <c r="C334" s="27" t="s">
        <v>97</v>
      </c>
      <c r="D334" s="27" t="s">
        <v>360</v>
      </c>
      <c r="E334" s="59" t="s">
        <v>1628</v>
      </c>
      <c r="F334" s="60" t="s">
        <v>1629</v>
      </c>
      <c r="G334" s="61">
        <v>115682430.48</v>
      </c>
      <c r="H334" s="61">
        <v>19211568.609999999</v>
      </c>
      <c r="I334" s="61">
        <v>96470861.870000005</v>
      </c>
      <c r="J334" s="62">
        <v>0</v>
      </c>
      <c r="K334" s="63">
        <v>0</v>
      </c>
      <c r="L334" s="63">
        <v>1002087.9704597</v>
      </c>
      <c r="M334" s="63">
        <v>3895713.0096887699</v>
      </c>
      <c r="N334" s="63">
        <v>4323752.01985153</v>
      </c>
      <c r="O334" s="63">
        <v>3073851</v>
      </c>
      <c r="P334" s="63">
        <v>3073851</v>
      </c>
      <c r="Q334" s="63">
        <v>3842313.61</v>
      </c>
      <c r="R334" s="64">
        <v>0</v>
      </c>
      <c r="ALQ334" s="6"/>
    </row>
    <row r="335" spans="1:1005" ht="28.4" customHeight="1" x14ac:dyDescent="0.35">
      <c r="A335" s="26" t="s">
        <v>1197</v>
      </c>
      <c r="B335" s="27" t="s">
        <v>1198</v>
      </c>
      <c r="C335" s="27" t="s">
        <v>97</v>
      </c>
      <c r="D335" s="27" t="s">
        <v>98</v>
      </c>
      <c r="E335" s="59" t="s">
        <v>1199</v>
      </c>
      <c r="F335" s="60" t="s">
        <v>1200</v>
      </c>
      <c r="G335" s="61">
        <v>1200000</v>
      </c>
      <c r="H335" s="61">
        <v>1200000</v>
      </c>
      <c r="I335" s="61">
        <v>0</v>
      </c>
      <c r="J335" s="62">
        <v>0</v>
      </c>
      <c r="K335" s="63">
        <v>0</v>
      </c>
      <c r="L335" s="63">
        <v>104321.305927679</v>
      </c>
      <c r="M335" s="63">
        <v>405559.073325417</v>
      </c>
      <c r="N335" s="63">
        <v>450119.62074690399</v>
      </c>
      <c r="O335" s="63">
        <v>240000</v>
      </c>
      <c r="P335" s="63">
        <v>0</v>
      </c>
      <c r="Q335" s="63">
        <v>0</v>
      </c>
      <c r="R335" s="64">
        <v>0</v>
      </c>
      <c r="ALQ335" s="6"/>
    </row>
    <row r="336" spans="1:1005" ht="28.4" customHeight="1" x14ac:dyDescent="0.35">
      <c r="A336" s="26" t="s">
        <v>1430</v>
      </c>
      <c r="B336" s="27" t="s">
        <v>1198</v>
      </c>
      <c r="C336" s="27" t="s">
        <v>97</v>
      </c>
      <c r="D336" s="27" t="s">
        <v>98</v>
      </c>
      <c r="E336" s="59" t="s">
        <v>1431</v>
      </c>
      <c r="F336" s="60" t="s">
        <v>1432</v>
      </c>
      <c r="G336" s="61">
        <v>2500000</v>
      </c>
      <c r="H336" s="61">
        <v>2500000</v>
      </c>
      <c r="I336" s="61">
        <v>0</v>
      </c>
      <c r="J336" s="62">
        <v>0</v>
      </c>
      <c r="K336" s="63">
        <v>0</v>
      </c>
      <c r="L336" s="63">
        <v>0</v>
      </c>
      <c r="M336" s="63">
        <v>666667</v>
      </c>
      <c r="N336" s="63">
        <v>666667</v>
      </c>
      <c r="O336" s="63">
        <v>666667</v>
      </c>
      <c r="P336" s="63">
        <v>499999</v>
      </c>
      <c r="Q336" s="63">
        <v>0</v>
      </c>
      <c r="R336" s="64">
        <v>0</v>
      </c>
      <c r="ALQ336" s="6"/>
    </row>
    <row r="337" spans="1:1005" ht="28.4" customHeight="1" x14ac:dyDescent="0.35">
      <c r="A337" s="26" t="s">
        <v>1087</v>
      </c>
      <c r="B337" s="27" t="s">
        <v>1088</v>
      </c>
      <c r="C337" s="27" t="s">
        <v>97</v>
      </c>
      <c r="D337" s="27" t="s">
        <v>98</v>
      </c>
      <c r="E337" s="59" t="s">
        <v>1089</v>
      </c>
      <c r="F337" s="60" t="s">
        <v>1090</v>
      </c>
      <c r="G337" s="61">
        <v>1460000</v>
      </c>
      <c r="H337" s="61">
        <v>1460000</v>
      </c>
      <c r="I337" s="61">
        <v>0</v>
      </c>
      <c r="J337" s="62">
        <v>0</v>
      </c>
      <c r="K337" s="63">
        <v>292000</v>
      </c>
      <c r="L337" s="63">
        <v>95193.191659007207</v>
      </c>
      <c r="M337" s="63">
        <v>370072.65440944303</v>
      </c>
      <c r="N337" s="63">
        <v>410734.15393154998</v>
      </c>
      <c r="O337" s="63">
        <v>292000</v>
      </c>
      <c r="P337" s="63">
        <v>0</v>
      </c>
      <c r="Q337" s="63">
        <v>0</v>
      </c>
      <c r="R337" s="64">
        <v>0</v>
      </c>
      <c r="ALQ337" s="6"/>
    </row>
    <row r="338" spans="1:1005" ht="28.4" customHeight="1" x14ac:dyDescent="0.35">
      <c r="A338" s="26" t="s">
        <v>1634</v>
      </c>
      <c r="B338" s="27" t="s">
        <v>116</v>
      </c>
      <c r="C338" s="27" t="s">
        <v>97</v>
      </c>
      <c r="D338" s="27" t="s">
        <v>655</v>
      </c>
      <c r="E338" s="59" t="s">
        <v>1635</v>
      </c>
      <c r="F338" s="60" t="s">
        <v>1636</v>
      </c>
      <c r="G338" s="61">
        <v>30000000</v>
      </c>
      <c r="H338" s="61">
        <v>30000000</v>
      </c>
      <c r="I338" s="61">
        <v>0</v>
      </c>
      <c r="J338" s="62">
        <v>0</v>
      </c>
      <c r="K338" s="63">
        <v>0</v>
      </c>
      <c r="L338" s="63">
        <v>1564819.58891519</v>
      </c>
      <c r="M338" s="63">
        <v>6083386.0998812597</v>
      </c>
      <c r="N338" s="63">
        <v>6751794.3112035599</v>
      </c>
      <c r="O338" s="63">
        <v>4800000</v>
      </c>
      <c r="P338" s="63">
        <v>4800000</v>
      </c>
      <c r="Q338" s="63">
        <v>6000000</v>
      </c>
      <c r="R338" s="64">
        <v>0</v>
      </c>
      <c r="ALQ338" s="6"/>
    </row>
    <row r="339" spans="1:1005" ht="28.4" customHeight="1" x14ac:dyDescent="0.35">
      <c r="A339" s="26" t="s">
        <v>1517</v>
      </c>
      <c r="B339" s="27" t="s">
        <v>116</v>
      </c>
      <c r="C339" s="27" t="s">
        <v>97</v>
      </c>
      <c r="D339" s="27" t="s">
        <v>655</v>
      </c>
      <c r="E339" s="59" t="s">
        <v>1518</v>
      </c>
      <c r="F339" s="60" t="s">
        <v>1519</v>
      </c>
      <c r="G339" s="61">
        <v>13000000</v>
      </c>
      <c r="H339" s="61">
        <v>13000000</v>
      </c>
      <c r="I339" s="61">
        <v>0</v>
      </c>
      <c r="J339" s="62">
        <v>0</v>
      </c>
      <c r="K339" s="63">
        <v>0</v>
      </c>
      <c r="L339" s="63">
        <v>847610.61066239304</v>
      </c>
      <c r="M339" s="63">
        <v>3295167.47076901</v>
      </c>
      <c r="N339" s="63">
        <v>3657221.9185685902</v>
      </c>
      <c r="O339" s="63">
        <v>2600000</v>
      </c>
      <c r="P339" s="63">
        <v>2600000</v>
      </c>
      <c r="Q339" s="63">
        <v>0</v>
      </c>
      <c r="R339" s="64">
        <v>0</v>
      </c>
      <c r="ALQ339" s="6"/>
    </row>
    <row r="340" spans="1:1005" ht="28.4" customHeight="1" x14ac:dyDescent="0.35">
      <c r="A340" s="26" t="s">
        <v>1661</v>
      </c>
      <c r="B340" s="27" t="s">
        <v>116</v>
      </c>
      <c r="C340" s="27" t="s">
        <v>97</v>
      </c>
      <c r="D340" s="27" t="s">
        <v>360</v>
      </c>
      <c r="E340" s="59" t="s">
        <v>1662</v>
      </c>
      <c r="F340" s="60" t="s">
        <v>1663</v>
      </c>
      <c r="G340" s="61">
        <v>12500000</v>
      </c>
      <c r="H340" s="61">
        <v>12500000</v>
      </c>
      <c r="I340" s="61">
        <v>0</v>
      </c>
      <c r="J340" s="62">
        <v>0</v>
      </c>
      <c r="K340" s="63">
        <v>0</v>
      </c>
      <c r="L340" s="63">
        <v>652008.16204799502</v>
      </c>
      <c r="M340" s="63">
        <v>2534744.2082838598</v>
      </c>
      <c r="N340" s="63">
        <v>2813247.6296681501</v>
      </c>
      <c r="O340" s="63">
        <v>2000000</v>
      </c>
      <c r="P340" s="63">
        <v>2000000</v>
      </c>
      <c r="Q340" s="63">
        <v>2500000</v>
      </c>
      <c r="R340" s="64">
        <v>0</v>
      </c>
      <c r="ALQ340" s="6"/>
    </row>
    <row r="341" spans="1:1005" ht="28.4" customHeight="1" x14ac:dyDescent="0.35">
      <c r="A341" s="26" t="s">
        <v>1651</v>
      </c>
      <c r="B341" s="27" t="s">
        <v>116</v>
      </c>
      <c r="C341" s="27" t="s">
        <v>97</v>
      </c>
      <c r="D341" s="27" t="s">
        <v>98</v>
      </c>
      <c r="E341" s="59" t="s">
        <v>1653</v>
      </c>
      <c r="F341" s="60" t="s">
        <v>1654</v>
      </c>
      <c r="G341" s="61">
        <v>8000000</v>
      </c>
      <c r="H341" s="61">
        <v>8000000</v>
      </c>
      <c r="I341" s="61">
        <v>0</v>
      </c>
      <c r="J341" s="62">
        <v>0</v>
      </c>
      <c r="K341" s="63">
        <v>0</v>
      </c>
      <c r="L341" s="63">
        <v>0</v>
      </c>
      <c r="M341" s="63">
        <v>1600000</v>
      </c>
      <c r="N341" s="63">
        <v>1600000</v>
      </c>
      <c r="O341" s="63">
        <v>1600000</v>
      </c>
      <c r="P341" s="63">
        <v>1600000</v>
      </c>
      <c r="Q341" s="63">
        <v>1600000</v>
      </c>
      <c r="R341" s="64">
        <v>0</v>
      </c>
      <c r="ALQ341" s="6"/>
    </row>
    <row r="342" spans="1:1005" ht="28.4" customHeight="1" x14ac:dyDescent="0.35">
      <c r="A342" s="26" t="s">
        <v>1454</v>
      </c>
      <c r="B342" s="27" t="s">
        <v>1455</v>
      </c>
      <c r="C342" s="27" t="s">
        <v>97</v>
      </c>
      <c r="D342" s="27" t="s">
        <v>98</v>
      </c>
      <c r="E342" s="59" t="s">
        <v>1456</v>
      </c>
      <c r="F342" s="60" t="s">
        <v>1457</v>
      </c>
      <c r="G342" s="61">
        <v>3298942.8</v>
      </c>
      <c r="H342" s="61">
        <v>3298942.8</v>
      </c>
      <c r="I342" s="61">
        <v>0</v>
      </c>
      <c r="J342" s="62">
        <v>0</v>
      </c>
      <c r="K342" s="63">
        <v>0</v>
      </c>
      <c r="L342" s="63">
        <v>215093.90661474201</v>
      </c>
      <c r="M342" s="63">
        <v>836198.17321969895</v>
      </c>
      <c r="N342" s="63">
        <v>928074.92016555904</v>
      </c>
      <c r="O342" s="63">
        <v>659789</v>
      </c>
      <c r="P342" s="63">
        <v>659786.80000000005</v>
      </c>
      <c r="Q342" s="63">
        <v>0</v>
      </c>
      <c r="R342" s="64">
        <v>0</v>
      </c>
      <c r="ALQ342" s="6"/>
    </row>
    <row r="343" spans="1:1005" ht="28.4" customHeight="1" x14ac:dyDescent="0.35">
      <c r="A343" s="26" t="s">
        <v>1356</v>
      </c>
      <c r="B343" s="27" t="s">
        <v>1357</v>
      </c>
      <c r="C343" s="27" t="s">
        <v>97</v>
      </c>
      <c r="D343" s="27" t="s">
        <v>655</v>
      </c>
      <c r="E343" s="59" t="s">
        <v>1358</v>
      </c>
      <c r="F343" s="60" t="s">
        <v>1359</v>
      </c>
      <c r="G343" s="61">
        <v>2999924.84</v>
      </c>
      <c r="H343" s="61">
        <v>2999924.84</v>
      </c>
      <c r="I343" s="61">
        <v>0</v>
      </c>
      <c r="J343" s="62">
        <v>0</v>
      </c>
      <c r="K343" s="63">
        <v>0</v>
      </c>
      <c r="L343" s="63">
        <v>195597.55855318299</v>
      </c>
      <c r="M343" s="63">
        <v>760404.25190359505</v>
      </c>
      <c r="N343" s="63">
        <v>843953.18954322196</v>
      </c>
      <c r="O343" s="63">
        <v>599985</v>
      </c>
      <c r="P343" s="63">
        <v>599984.84</v>
      </c>
      <c r="Q343" s="63">
        <v>0</v>
      </c>
      <c r="R343" s="64">
        <v>0</v>
      </c>
      <c r="ALQ343" s="6"/>
    </row>
    <row r="344" spans="1:1005" ht="28.4" customHeight="1" x14ac:dyDescent="0.35">
      <c r="A344" s="26" t="s">
        <v>1083</v>
      </c>
      <c r="B344" s="27" t="s">
        <v>1084</v>
      </c>
      <c r="C344" s="27" t="s">
        <v>97</v>
      </c>
      <c r="D344" s="27" t="s">
        <v>98</v>
      </c>
      <c r="E344" s="59" t="s">
        <v>1085</v>
      </c>
      <c r="F344" s="60" t="s">
        <v>1086</v>
      </c>
      <c r="G344" s="61">
        <v>2000000</v>
      </c>
      <c r="H344" s="61">
        <v>2000000</v>
      </c>
      <c r="I344" s="61">
        <v>0</v>
      </c>
      <c r="J344" s="62">
        <v>0</v>
      </c>
      <c r="K344" s="63">
        <v>400000</v>
      </c>
      <c r="L344" s="63">
        <v>130401.632409599</v>
      </c>
      <c r="M344" s="63">
        <v>506948.84165677102</v>
      </c>
      <c r="N344" s="63">
        <v>562649.52593362995</v>
      </c>
      <c r="O344" s="63">
        <v>400000</v>
      </c>
      <c r="P344" s="63">
        <v>0</v>
      </c>
      <c r="Q344" s="63">
        <v>0</v>
      </c>
      <c r="R344" s="64">
        <v>0</v>
      </c>
      <c r="ALQ344" s="6"/>
    </row>
    <row r="345" spans="1:1005" ht="28.4" customHeight="1" x14ac:dyDescent="0.35">
      <c r="A345" s="26" t="s">
        <v>1667</v>
      </c>
      <c r="B345" s="27" t="s">
        <v>61</v>
      </c>
      <c r="C345" s="27" t="s">
        <v>97</v>
      </c>
      <c r="D345" s="27" t="s">
        <v>98</v>
      </c>
      <c r="E345" s="59" t="s">
        <v>1668</v>
      </c>
      <c r="F345" s="60" t="s">
        <v>1669</v>
      </c>
      <c r="G345" s="61">
        <v>5265000</v>
      </c>
      <c r="H345" s="61">
        <v>5265000</v>
      </c>
      <c r="I345" s="61">
        <v>0</v>
      </c>
      <c r="J345" s="62">
        <v>0</v>
      </c>
      <c r="K345" s="63">
        <v>0</v>
      </c>
      <c r="L345" s="63">
        <v>274625.83785461501</v>
      </c>
      <c r="M345" s="63">
        <v>1067634.26052916</v>
      </c>
      <c r="N345" s="63">
        <v>1184939.9016162199</v>
      </c>
      <c r="O345" s="63">
        <v>842400</v>
      </c>
      <c r="P345" s="63">
        <v>842400</v>
      </c>
      <c r="Q345" s="63">
        <v>1053000</v>
      </c>
      <c r="R345" s="64">
        <v>0</v>
      </c>
      <c r="ALQ345" s="6"/>
    </row>
    <row r="346" spans="1:1005" ht="28.4" customHeight="1" x14ac:dyDescent="0.35">
      <c r="A346" s="26" t="s">
        <v>1147</v>
      </c>
      <c r="B346" s="27" t="s">
        <v>1148</v>
      </c>
      <c r="C346" s="27" t="s">
        <v>97</v>
      </c>
      <c r="D346" s="27" t="s">
        <v>98</v>
      </c>
      <c r="E346" s="59" t="s">
        <v>1149</v>
      </c>
      <c r="F346" s="60" t="s">
        <v>1150</v>
      </c>
      <c r="G346" s="61">
        <v>2915000</v>
      </c>
      <c r="H346" s="61">
        <v>2915000</v>
      </c>
      <c r="I346" s="61">
        <v>0</v>
      </c>
      <c r="J346" s="62">
        <v>0</v>
      </c>
      <c r="K346" s="63">
        <v>0</v>
      </c>
      <c r="L346" s="63">
        <v>253413.730314627</v>
      </c>
      <c r="M346" s="63">
        <v>985170.15982895799</v>
      </c>
      <c r="N346" s="63">
        <v>1093416.10985642</v>
      </c>
      <c r="O346" s="63">
        <v>583000</v>
      </c>
      <c r="P346" s="63">
        <v>0</v>
      </c>
      <c r="Q346" s="63">
        <v>0</v>
      </c>
      <c r="R346" s="64">
        <v>0</v>
      </c>
      <c r="ALQ346" s="6"/>
    </row>
    <row r="347" spans="1:1005" ht="28.4" customHeight="1" x14ac:dyDescent="0.35">
      <c r="A347" s="26" t="s">
        <v>1140</v>
      </c>
      <c r="B347" s="27" t="s">
        <v>69</v>
      </c>
      <c r="C347" s="27" t="s">
        <v>97</v>
      </c>
      <c r="D347" s="27" t="s">
        <v>98</v>
      </c>
      <c r="E347" s="59" t="s">
        <v>1141</v>
      </c>
      <c r="F347" s="60" t="s">
        <v>1142</v>
      </c>
      <c r="G347" s="61">
        <v>1092000</v>
      </c>
      <c r="H347" s="61">
        <v>1092000</v>
      </c>
      <c r="I347" s="61">
        <v>0</v>
      </c>
      <c r="J347" s="62">
        <v>0</v>
      </c>
      <c r="K347" s="63">
        <v>0</v>
      </c>
      <c r="L347" s="63">
        <v>94932.388394188005</v>
      </c>
      <c r="M347" s="63">
        <v>369058.75672613003</v>
      </c>
      <c r="N347" s="63">
        <v>409608.85487968201</v>
      </c>
      <c r="O347" s="63">
        <v>218400</v>
      </c>
      <c r="P347" s="63">
        <v>0</v>
      </c>
      <c r="Q347" s="63">
        <v>0</v>
      </c>
      <c r="R347" s="64">
        <v>0</v>
      </c>
      <c r="ALQ347" s="6"/>
    </row>
    <row r="348" spans="1:1005" ht="28.4" customHeight="1" x14ac:dyDescent="0.35">
      <c r="A348" s="26" t="s">
        <v>1472</v>
      </c>
      <c r="B348" s="27" t="s">
        <v>1473</v>
      </c>
      <c r="C348" s="27" t="s">
        <v>97</v>
      </c>
      <c r="D348" s="27" t="s">
        <v>98</v>
      </c>
      <c r="E348" s="59" t="s">
        <v>1474</v>
      </c>
      <c r="F348" s="60" t="s">
        <v>1475</v>
      </c>
      <c r="G348" s="61">
        <v>3222151.39</v>
      </c>
      <c r="H348" s="61">
        <v>3222151.39</v>
      </c>
      <c r="I348" s="61">
        <v>0</v>
      </c>
      <c r="J348" s="62">
        <v>0</v>
      </c>
      <c r="K348" s="63">
        <v>0</v>
      </c>
      <c r="L348" s="63">
        <v>210086.80993429499</v>
      </c>
      <c r="M348" s="63">
        <v>816732.60507218295</v>
      </c>
      <c r="N348" s="63">
        <v>906470.58499352203</v>
      </c>
      <c r="O348" s="63">
        <v>644430</v>
      </c>
      <c r="P348" s="63">
        <v>644431.39</v>
      </c>
      <c r="Q348" s="63">
        <v>0</v>
      </c>
      <c r="R348" s="64">
        <v>0</v>
      </c>
      <c r="ALQ348" s="6"/>
    </row>
    <row r="349" spans="1:1005" ht="28.4" customHeight="1" x14ac:dyDescent="0.35">
      <c r="A349" s="26" t="s">
        <v>1132</v>
      </c>
      <c r="B349" s="27" t="s">
        <v>1133</v>
      </c>
      <c r="C349" s="27" t="s">
        <v>97</v>
      </c>
      <c r="D349" s="27" t="s">
        <v>98</v>
      </c>
      <c r="E349" s="59" t="s">
        <v>1134</v>
      </c>
      <c r="F349" s="60" t="s">
        <v>1135</v>
      </c>
      <c r="G349" s="61">
        <v>1480000</v>
      </c>
      <c r="H349" s="61">
        <v>1480000</v>
      </c>
      <c r="I349" s="61">
        <v>0</v>
      </c>
      <c r="J349" s="62">
        <v>0</v>
      </c>
      <c r="K349" s="63">
        <v>0</v>
      </c>
      <c r="L349" s="63">
        <v>128663.052645498</v>
      </c>
      <c r="M349" s="63">
        <v>500189.94622538303</v>
      </c>
      <c r="N349" s="63">
        <v>555148.00112912001</v>
      </c>
      <c r="O349" s="63">
        <v>295999</v>
      </c>
      <c r="P349" s="63">
        <v>0</v>
      </c>
      <c r="Q349" s="63">
        <v>0</v>
      </c>
      <c r="R349" s="64">
        <v>0</v>
      </c>
      <c r="ALQ349" s="6"/>
    </row>
    <row r="350" spans="1:1005" ht="28.4" customHeight="1" x14ac:dyDescent="0.35">
      <c r="A350" s="26" t="s">
        <v>1143</v>
      </c>
      <c r="B350" s="27" t="s">
        <v>1144</v>
      </c>
      <c r="C350" s="27" t="s">
        <v>97</v>
      </c>
      <c r="D350" s="27" t="s">
        <v>98</v>
      </c>
      <c r="E350" s="59" t="s">
        <v>1145</v>
      </c>
      <c r="F350" s="60" t="s">
        <v>1146</v>
      </c>
      <c r="G350" s="61">
        <v>2120000</v>
      </c>
      <c r="H350" s="61">
        <v>2120000</v>
      </c>
      <c r="I350" s="61">
        <v>0</v>
      </c>
      <c r="J350" s="62">
        <v>0</v>
      </c>
      <c r="K350" s="63">
        <v>424000</v>
      </c>
      <c r="L350" s="63">
        <v>138225.730354175</v>
      </c>
      <c r="M350" s="63">
        <v>537365.77215617802</v>
      </c>
      <c r="N350" s="63">
        <v>596408.49748964701</v>
      </c>
      <c r="O350" s="63">
        <v>424000</v>
      </c>
      <c r="P350" s="63">
        <v>0</v>
      </c>
      <c r="Q350" s="63">
        <v>0</v>
      </c>
      <c r="R350" s="64">
        <v>0</v>
      </c>
      <c r="ALQ350" s="6"/>
    </row>
    <row r="351" spans="1:1005" ht="28.4" customHeight="1" x14ac:dyDescent="0.35">
      <c r="A351" s="26" t="s">
        <v>681</v>
      </c>
      <c r="B351" s="27" t="s">
        <v>682</v>
      </c>
      <c r="C351" s="27" t="s">
        <v>97</v>
      </c>
      <c r="D351" s="27" t="s">
        <v>98</v>
      </c>
      <c r="E351" s="59" t="s">
        <v>683</v>
      </c>
      <c r="F351" s="60" t="s">
        <v>684</v>
      </c>
      <c r="G351" s="61">
        <v>1000000</v>
      </c>
      <c r="H351" s="61">
        <v>1000000</v>
      </c>
      <c r="I351" s="61">
        <v>0</v>
      </c>
      <c r="J351" s="62">
        <v>0</v>
      </c>
      <c r="K351" s="63">
        <v>266667</v>
      </c>
      <c r="L351" s="63">
        <v>86934.530274426303</v>
      </c>
      <c r="M351" s="63">
        <v>337966.316895216</v>
      </c>
      <c r="N351" s="63">
        <v>308432.15283035801</v>
      </c>
      <c r="O351" s="63">
        <v>0</v>
      </c>
      <c r="P351" s="63">
        <v>0</v>
      </c>
      <c r="Q351" s="63">
        <v>0</v>
      </c>
      <c r="R351" s="64">
        <v>0</v>
      </c>
      <c r="ALQ351" s="6"/>
    </row>
    <row r="352" spans="1:1005" ht="28.4" customHeight="1" x14ac:dyDescent="0.35">
      <c r="A352" s="26" t="s">
        <v>1193</v>
      </c>
      <c r="B352" s="27" t="s">
        <v>1194</v>
      </c>
      <c r="C352" s="27" t="s">
        <v>97</v>
      </c>
      <c r="D352" s="27" t="s">
        <v>98</v>
      </c>
      <c r="E352" s="59" t="s">
        <v>1195</v>
      </c>
      <c r="F352" s="60" t="s">
        <v>1196</v>
      </c>
      <c r="G352" s="61">
        <v>1930000</v>
      </c>
      <c r="H352" s="61">
        <v>1930000</v>
      </c>
      <c r="I352" s="61">
        <v>0</v>
      </c>
      <c r="J352" s="62">
        <v>0</v>
      </c>
      <c r="K352" s="63">
        <v>0</v>
      </c>
      <c r="L352" s="63">
        <v>167783.542368378</v>
      </c>
      <c r="M352" s="63">
        <v>652274.598722414</v>
      </c>
      <c r="N352" s="63">
        <v>723942.85890920798</v>
      </c>
      <c r="O352" s="63">
        <v>385999</v>
      </c>
      <c r="P352" s="63">
        <v>0</v>
      </c>
      <c r="Q352" s="63">
        <v>0</v>
      </c>
      <c r="R352" s="64">
        <v>0</v>
      </c>
      <c r="ALQ352" s="6"/>
    </row>
    <row r="353" spans="1:1005" ht="28.4" customHeight="1" x14ac:dyDescent="0.35">
      <c r="A353" s="26" t="s">
        <v>388</v>
      </c>
      <c r="B353" s="27" t="s">
        <v>389</v>
      </c>
      <c r="C353" s="27" t="s">
        <v>97</v>
      </c>
      <c r="D353" s="27" t="s">
        <v>98</v>
      </c>
      <c r="E353" s="59" t="s">
        <v>390</v>
      </c>
      <c r="F353" s="60" t="s">
        <v>391</v>
      </c>
      <c r="G353" s="61">
        <v>880000</v>
      </c>
      <c r="H353" s="61">
        <v>880000</v>
      </c>
      <c r="I353" s="61">
        <v>0</v>
      </c>
      <c r="J353" s="62">
        <v>0</v>
      </c>
      <c r="K353" s="63">
        <v>352000</v>
      </c>
      <c r="L353" s="63">
        <v>114753.43652044699</v>
      </c>
      <c r="M353" s="63">
        <v>413246.56347955298</v>
      </c>
      <c r="N353" s="63">
        <v>0</v>
      </c>
      <c r="O353" s="63">
        <v>0</v>
      </c>
      <c r="P353" s="63">
        <v>0</v>
      </c>
      <c r="Q353" s="63">
        <v>0</v>
      </c>
      <c r="R353" s="64">
        <v>0</v>
      </c>
      <c r="ALQ353" s="6"/>
    </row>
    <row r="354" spans="1:1005" ht="28.4" customHeight="1" x14ac:dyDescent="0.35">
      <c r="A354" s="26" t="s">
        <v>706</v>
      </c>
      <c r="B354" s="27" t="s">
        <v>707</v>
      </c>
      <c r="C354" s="27" t="s">
        <v>97</v>
      </c>
      <c r="D354" s="27" t="s">
        <v>98</v>
      </c>
      <c r="E354" s="59" t="s">
        <v>708</v>
      </c>
      <c r="F354" s="60" t="s">
        <v>709</v>
      </c>
      <c r="G354" s="61">
        <v>498800</v>
      </c>
      <c r="H354" s="61">
        <v>498800</v>
      </c>
      <c r="I354" s="61">
        <v>0</v>
      </c>
      <c r="J354" s="62">
        <v>0</v>
      </c>
      <c r="K354" s="63">
        <v>133013</v>
      </c>
      <c r="L354" s="63">
        <v>43362.780829244999</v>
      </c>
      <c r="M354" s="63">
        <v>168576.96568823</v>
      </c>
      <c r="N354" s="63">
        <v>153847.253482525</v>
      </c>
      <c r="O354" s="63">
        <v>0</v>
      </c>
      <c r="P354" s="63">
        <v>0</v>
      </c>
      <c r="Q354" s="63">
        <v>0</v>
      </c>
      <c r="R354" s="64">
        <v>0</v>
      </c>
      <c r="ALQ354" s="6"/>
    </row>
    <row r="355" spans="1:1005" ht="28.4" customHeight="1" x14ac:dyDescent="0.35">
      <c r="A355" s="26" t="s">
        <v>1419</v>
      </c>
      <c r="B355" s="27" t="s">
        <v>1420</v>
      </c>
      <c r="C355" s="27" t="s">
        <v>97</v>
      </c>
      <c r="D355" s="27" t="s">
        <v>98</v>
      </c>
      <c r="E355" s="59" t="s">
        <v>1421</v>
      </c>
      <c r="F355" s="60" t="s">
        <v>1422</v>
      </c>
      <c r="G355" s="61">
        <v>4000000</v>
      </c>
      <c r="H355" s="61">
        <v>4000000</v>
      </c>
      <c r="I355" s="61">
        <v>0</v>
      </c>
      <c r="J355" s="62">
        <v>0</v>
      </c>
      <c r="K355" s="63">
        <v>0</v>
      </c>
      <c r="L355" s="63">
        <v>260803.264819198</v>
      </c>
      <c r="M355" s="63">
        <v>1013897.68331354</v>
      </c>
      <c r="N355" s="63">
        <v>1125299.0518672599</v>
      </c>
      <c r="O355" s="63">
        <v>800000</v>
      </c>
      <c r="P355" s="63">
        <v>800000</v>
      </c>
      <c r="Q355" s="63">
        <v>0</v>
      </c>
      <c r="R355" s="64">
        <v>0</v>
      </c>
      <c r="ALQ355" s="6"/>
    </row>
    <row r="356" spans="1:1005" ht="28.4" customHeight="1" x14ac:dyDescent="0.35">
      <c r="A356" s="26" t="s">
        <v>216</v>
      </c>
      <c r="B356" s="27" t="s">
        <v>217</v>
      </c>
      <c r="C356" s="27" t="s">
        <v>97</v>
      </c>
      <c r="D356" s="27" t="s">
        <v>98</v>
      </c>
      <c r="E356" s="59" t="s">
        <v>218</v>
      </c>
      <c r="F356" s="60" t="s">
        <v>219</v>
      </c>
      <c r="G356" s="61">
        <v>1000000</v>
      </c>
      <c r="H356" s="61">
        <v>1000000</v>
      </c>
      <c r="I356" s="61">
        <v>0</v>
      </c>
      <c r="J356" s="62">
        <v>0</v>
      </c>
      <c r="K356" s="63">
        <v>400000</v>
      </c>
      <c r="L356" s="63">
        <v>130401.632409599</v>
      </c>
      <c r="M356" s="63">
        <v>469598.36759040097</v>
      </c>
      <c r="N356" s="63">
        <v>0</v>
      </c>
      <c r="O356" s="63">
        <v>0</v>
      </c>
      <c r="P356" s="63">
        <v>0</v>
      </c>
      <c r="Q356" s="63">
        <v>0</v>
      </c>
      <c r="R356" s="64">
        <v>0</v>
      </c>
      <c r="ALQ356" s="6"/>
    </row>
    <row r="357" spans="1:1005" ht="28.4" customHeight="1" x14ac:dyDescent="0.35">
      <c r="A357" s="26" t="s">
        <v>1128</v>
      </c>
      <c r="B357" s="27" t="s">
        <v>1129</v>
      </c>
      <c r="C357" s="27" t="s">
        <v>97</v>
      </c>
      <c r="D357" s="27" t="s">
        <v>98</v>
      </c>
      <c r="E357" s="59" t="s">
        <v>1130</v>
      </c>
      <c r="F357" s="60" t="s">
        <v>1131</v>
      </c>
      <c r="G357" s="61">
        <v>1376895</v>
      </c>
      <c r="H357" s="61">
        <v>1376895</v>
      </c>
      <c r="I357" s="61">
        <v>0</v>
      </c>
      <c r="J357" s="62">
        <v>0</v>
      </c>
      <c r="K357" s="63">
        <v>0</v>
      </c>
      <c r="L357" s="63">
        <v>119699.57043774299</v>
      </c>
      <c r="M357" s="63">
        <v>465343.55022199999</v>
      </c>
      <c r="N357" s="63">
        <v>516472.87934025697</v>
      </c>
      <c r="O357" s="63">
        <v>275379</v>
      </c>
      <c r="P357" s="63">
        <v>0</v>
      </c>
      <c r="Q357" s="63">
        <v>0</v>
      </c>
      <c r="R357" s="64">
        <v>0</v>
      </c>
      <c r="ALQ357" s="6"/>
    </row>
    <row r="358" spans="1:1005" ht="28.4" customHeight="1" x14ac:dyDescent="0.35">
      <c r="A358" s="26" t="s">
        <v>1399</v>
      </c>
      <c r="B358" s="27" t="s">
        <v>2024</v>
      </c>
      <c r="C358" s="27" t="s">
        <v>97</v>
      </c>
      <c r="D358" s="27" t="s">
        <v>98</v>
      </c>
      <c r="E358" s="59" t="s">
        <v>1400</v>
      </c>
      <c r="F358" s="60" t="s">
        <v>1401</v>
      </c>
      <c r="G358" s="61">
        <v>4700000</v>
      </c>
      <c r="H358" s="61">
        <v>4700000</v>
      </c>
      <c r="I358" s="61">
        <v>0</v>
      </c>
      <c r="J358" s="62">
        <v>0</v>
      </c>
      <c r="K358" s="63">
        <v>0</v>
      </c>
      <c r="L358" s="63">
        <v>306443.83616255701</v>
      </c>
      <c r="M358" s="63">
        <v>1191329.7778934101</v>
      </c>
      <c r="N358" s="63">
        <v>1322226.38594403</v>
      </c>
      <c r="O358" s="63">
        <v>940000</v>
      </c>
      <c r="P358" s="63">
        <v>940000</v>
      </c>
      <c r="Q358" s="63">
        <v>0</v>
      </c>
      <c r="R358" s="64">
        <v>0</v>
      </c>
      <c r="ALQ358" s="6"/>
    </row>
    <row r="359" spans="1:1005" ht="28.4" customHeight="1" x14ac:dyDescent="0.35">
      <c r="A359" s="26" t="s">
        <v>1366</v>
      </c>
      <c r="B359" s="27" t="s">
        <v>2024</v>
      </c>
      <c r="C359" s="27" t="s">
        <v>97</v>
      </c>
      <c r="D359" s="27" t="s">
        <v>98</v>
      </c>
      <c r="E359" s="59" t="s">
        <v>1367</v>
      </c>
      <c r="F359" s="60" t="s">
        <v>1368</v>
      </c>
      <c r="G359" s="61">
        <v>25000000</v>
      </c>
      <c r="H359" s="61">
        <v>25000000</v>
      </c>
      <c r="I359" s="61">
        <v>0</v>
      </c>
      <c r="J359" s="62">
        <v>0</v>
      </c>
      <c r="K359" s="63">
        <v>0</v>
      </c>
      <c r="L359" s="63">
        <v>1630020.40511999</v>
      </c>
      <c r="M359" s="63">
        <v>6336860.5207096403</v>
      </c>
      <c r="N359" s="63">
        <v>7033119.0741703697</v>
      </c>
      <c r="O359" s="63">
        <v>5000000</v>
      </c>
      <c r="P359" s="63">
        <v>5000000</v>
      </c>
      <c r="Q359" s="63">
        <v>0</v>
      </c>
      <c r="R359" s="64">
        <v>0</v>
      </c>
      <c r="ALQ359" s="6"/>
    </row>
    <row r="360" spans="1:1005" ht="28.4" customHeight="1" x14ac:dyDescent="0.35">
      <c r="A360" s="26" t="s">
        <v>1405</v>
      </c>
      <c r="B360" s="27" t="s">
        <v>2024</v>
      </c>
      <c r="C360" s="27" t="s">
        <v>97</v>
      </c>
      <c r="D360" s="27" t="s">
        <v>360</v>
      </c>
      <c r="E360" s="59" t="s">
        <v>1406</v>
      </c>
      <c r="F360" s="60" t="s">
        <v>1407</v>
      </c>
      <c r="G360" s="61">
        <v>34000000</v>
      </c>
      <c r="H360" s="61">
        <v>34000000</v>
      </c>
      <c r="I360" s="61">
        <v>0</v>
      </c>
      <c r="J360" s="62">
        <v>0</v>
      </c>
      <c r="K360" s="63">
        <v>0</v>
      </c>
      <c r="L360" s="63">
        <v>2216827.7509631799</v>
      </c>
      <c r="M360" s="63">
        <v>8618130.3081651106</v>
      </c>
      <c r="N360" s="63">
        <v>9565041.94087171</v>
      </c>
      <c r="O360" s="63">
        <v>6800000</v>
      </c>
      <c r="P360" s="63">
        <v>6800000</v>
      </c>
      <c r="Q360" s="63">
        <v>0</v>
      </c>
      <c r="R360" s="64">
        <v>0</v>
      </c>
      <c r="ALQ360" s="6"/>
    </row>
    <row r="361" spans="1:1005" ht="28.4" customHeight="1" x14ac:dyDescent="0.35">
      <c r="A361" s="26" t="s">
        <v>1094</v>
      </c>
      <c r="B361" s="27" t="s">
        <v>2024</v>
      </c>
      <c r="C361" s="27" t="s">
        <v>97</v>
      </c>
      <c r="D361" s="27" t="s">
        <v>98</v>
      </c>
      <c r="E361" s="59" t="s">
        <v>1096</v>
      </c>
      <c r="F361" s="60" t="s">
        <v>1097</v>
      </c>
      <c r="G361" s="61">
        <v>1750000</v>
      </c>
      <c r="H361" s="61">
        <v>1750000</v>
      </c>
      <c r="I361" s="61">
        <v>0</v>
      </c>
      <c r="J361" s="62">
        <v>0</v>
      </c>
      <c r="K361" s="63">
        <v>0</v>
      </c>
      <c r="L361" s="63">
        <v>152135.34647922599</v>
      </c>
      <c r="M361" s="63">
        <v>591440.73772360105</v>
      </c>
      <c r="N361" s="63">
        <v>656424.91579717305</v>
      </c>
      <c r="O361" s="63">
        <v>349999</v>
      </c>
      <c r="P361" s="63">
        <v>0</v>
      </c>
      <c r="Q361" s="63">
        <v>0</v>
      </c>
      <c r="R361" s="64">
        <v>0</v>
      </c>
      <c r="ALQ361" s="6"/>
    </row>
    <row r="362" spans="1:1005" ht="28.4" customHeight="1" x14ac:dyDescent="0.35">
      <c r="A362" s="66" t="s">
        <v>1433</v>
      </c>
      <c r="B362" s="67" t="s">
        <v>2071</v>
      </c>
      <c r="C362" s="67" t="s">
        <v>97</v>
      </c>
      <c r="D362" s="67" t="s">
        <v>222</v>
      </c>
      <c r="E362" s="59" t="s">
        <v>2069</v>
      </c>
      <c r="F362" s="60" t="s">
        <v>1435</v>
      </c>
      <c r="G362" s="61">
        <v>12000000</v>
      </c>
      <c r="H362" s="61">
        <v>11500000</v>
      </c>
      <c r="I362" s="61">
        <v>500000</v>
      </c>
      <c r="J362" s="62">
        <v>0</v>
      </c>
      <c r="K362" s="63">
        <v>150000</v>
      </c>
      <c r="L362" s="63">
        <v>550000</v>
      </c>
      <c r="M362" s="63">
        <v>1800000</v>
      </c>
      <c r="N362" s="63">
        <v>2000000</v>
      </c>
      <c r="O362" s="63">
        <v>7000000</v>
      </c>
      <c r="P362" s="63">
        <v>0</v>
      </c>
      <c r="Q362" s="63">
        <v>0</v>
      </c>
      <c r="R362" s="64">
        <v>0</v>
      </c>
      <c r="ALQ362" s="6"/>
    </row>
    <row r="363" spans="1:1005" ht="28.4" customHeight="1" x14ac:dyDescent="0.35">
      <c r="A363" s="66" t="s">
        <v>1445</v>
      </c>
      <c r="B363" s="67" t="s">
        <v>1446</v>
      </c>
      <c r="C363" s="67" t="s">
        <v>97</v>
      </c>
      <c r="D363" s="67" t="s">
        <v>98</v>
      </c>
      <c r="E363" s="59" t="s">
        <v>1447</v>
      </c>
      <c r="F363" s="60" t="s">
        <v>1448</v>
      </c>
      <c r="G363" s="61">
        <v>21356000</v>
      </c>
      <c r="H363" s="61">
        <v>21356000</v>
      </c>
      <c r="I363" s="61">
        <v>0</v>
      </c>
      <c r="J363" s="62">
        <v>0</v>
      </c>
      <c r="K363" s="63">
        <v>0</v>
      </c>
      <c r="L363" s="63">
        <v>1392428.6308697001</v>
      </c>
      <c r="M363" s="63">
        <v>5413199.7312110104</v>
      </c>
      <c r="N363" s="63">
        <v>6007971.6379193002</v>
      </c>
      <c r="O363" s="63">
        <v>4271200</v>
      </c>
      <c r="P363" s="63">
        <v>4271200</v>
      </c>
      <c r="Q363" s="63">
        <v>0</v>
      </c>
      <c r="R363" s="64">
        <v>0</v>
      </c>
      <c r="ALQ363" s="6"/>
    </row>
    <row r="364" spans="1:1005" ht="28.4" customHeight="1" x14ac:dyDescent="0.35">
      <c r="A364" s="66" t="s">
        <v>1136</v>
      </c>
      <c r="B364" s="67" t="s">
        <v>1137</v>
      </c>
      <c r="C364" s="67" t="s">
        <v>97</v>
      </c>
      <c r="D364" s="67" t="s">
        <v>98</v>
      </c>
      <c r="E364" s="59" t="s">
        <v>1138</v>
      </c>
      <c r="F364" s="60" t="s">
        <v>1139</v>
      </c>
      <c r="G364" s="61">
        <v>3700000</v>
      </c>
      <c r="H364" s="61">
        <v>3700000</v>
      </c>
      <c r="I364" s="61">
        <v>0</v>
      </c>
      <c r="J364" s="62">
        <v>0</v>
      </c>
      <c r="K364" s="63">
        <v>0</v>
      </c>
      <c r="L364" s="63">
        <v>321657.46861170401</v>
      </c>
      <c r="M364" s="63">
        <v>1250474.2318774001</v>
      </c>
      <c r="N364" s="63">
        <v>1387869.2995108899</v>
      </c>
      <c r="O364" s="63">
        <v>739999</v>
      </c>
      <c r="P364" s="63">
        <v>0</v>
      </c>
      <c r="Q364" s="63">
        <v>0</v>
      </c>
      <c r="R364" s="64">
        <v>0</v>
      </c>
      <c r="ALQ364" s="6"/>
    </row>
    <row r="365" spans="1:1005" ht="28.4" customHeight="1" x14ac:dyDescent="0.35">
      <c r="A365" s="66" t="s">
        <v>1487</v>
      </c>
      <c r="B365" s="67" t="s">
        <v>1137</v>
      </c>
      <c r="C365" s="67" t="s">
        <v>97</v>
      </c>
      <c r="D365" s="67" t="s">
        <v>98</v>
      </c>
      <c r="E365" s="59" t="s">
        <v>1488</v>
      </c>
      <c r="F365" s="60" t="s">
        <v>1489</v>
      </c>
      <c r="G365" s="61">
        <v>9115000</v>
      </c>
      <c r="H365" s="61">
        <v>2475849.17</v>
      </c>
      <c r="I365" s="61">
        <v>6639150.8300000001</v>
      </c>
      <c r="J365" s="62">
        <v>0</v>
      </c>
      <c r="K365" s="63">
        <v>0</v>
      </c>
      <c r="L365" s="63">
        <v>161427.44080065301</v>
      </c>
      <c r="M365" s="63">
        <v>627564.64480795898</v>
      </c>
      <c r="N365" s="63">
        <v>696517.914391389</v>
      </c>
      <c r="O365" s="63">
        <v>495170</v>
      </c>
      <c r="P365" s="63">
        <v>495169.17</v>
      </c>
      <c r="Q365" s="63">
        <v>0</v>
      </c>
      <c r="R365" s="64">
        <v>0</v>
      </c>
      <c r="ALQ365" s="6"/>
    </row>
    <row r="366" spans="1:1005" ht="28.4" customHeight="1" x14ac:dyDescent="0.35">
      <c r="A366" s="66" t="s">
        <v>1683</v>
      </c>
      <c r="B366" s="67" t="s">
        <v>1137</v>
      </c>
      <c r="C366" s="67" t="s">
        <v>97</v>
      </c>
      <c r="D366" s="67" t="s">
        <v>98</v>
      </c>
      <c r="E366" s="59" t="s">
        <v>1684</v>
      </c>
      <c r="F366" s="60" t="s">
        <v>1685</v>
      </c>
      <c r="G366" s="61">
        <v>4000000</v>
      </c>
      <c r="H366" s="61">
        <v>4000000</v>
      </c>
      <c r="I366" s="61">
        <v>0</v>
      </c>
      <c r="J366" s="62">
        <v>0</v>
      </c>
      <c r="K366" s="63">
        <v>0</v>
      </c>
      <c r="L366" s="63">
        <v>0</v>
      </c>
      <c r="M366" s="63">
        <v>800000</v>
      </c>
      <c r="N366" s="63">
        <v>800000</v>
      </c>
      <c r="O366" s="63">
        <v>800000</v>
      </c>
      <c r="P366" s="63">
        <v>800000</v>
      </c>
      <c r="Q366" s="63">
        <v>800000</v>
      </c>
      <c r="R366" s="64">
        <v>0</v>
      </c>
      <c r="ALQ366" s="6"/>
    </row>
    <row r="367" spans="1:1005" ht="28.4" customHeight="1" x14ac:dyDescent="0.35">
      <c r="A367" s="66" t="s">
        <v>1423</v>
      </c>
      <c r="B367" s="67" t="s">
        <v>1137</v>
      </c>
      <c r="C367" s="67" t="s">
        <v>97</v>
      </c>
      <c r="D367" s="67" t="s">
        <v>98</v>
      </c>
      <c r="E367" s="59" t="s">
        <v>1424</v>
      </c>
      <c r="F367" s="60" t="s">
        <v>1425</v>
      </c>
      <c r="G367" s="61">
        <v>5356994.49</v>
      </c>
      <c r="H367" s="61">
        <v>4366994.49</v>
      </c>
      <c r="I367" s="61">
        <v>990000</v>
      </c>
      <c r="J367" s="62">
        <v>0</v>
      </c>
      <c r="K367" s="63">
        <v>0</v>
      </c>
      <c r="L367" s="63">
        <v>284731.638362278</v>
      </c>
      <c r="M367" s="63">
        <v>1106921.5283854599</v>
      </c>
      <c r="N367" s="63">
        <v>1228543.83325227</v>
      </c>
      <c r="O367" s="63">
        <v>873399</v>
      </c>
      <c r="P367" s="63">
        <v>873398.49</v>
      </c>
      <c r="Q367" s="63">
        <v>0</v>
      </c>
      <c r="R367" s="64">
        <v>0</v>
      </c>
      <c r="ALQ367" s="6"/>
    </row>
    <row r="368" spans="1:1005" ht="28.4" customHeight="1" x14ac:dyDescent="0.35">
      <c r="A368" s="66" t="s">
        <v>1458</v>
      </c>
      <c r="B368" s="67" t="s">
        <v>1137</v>
      </c>
      <c r="C368" s="67" t="s">
        <v>97</v>
      </c>
      <c r="D368" s="67" t="s">
        <v>98</v>
      </c>
      <c r="E368" s="59" t="s">
        <v>1459</v>
      </c>
      <c r="F368" s="60" t="s">
        <v>1460</v>
      </c>
      <c r="G368" s="61">
        <v>4000000</v>
      </c>
      <c r="H368" s="61">
        <v>4000000</v>
      </c>
      <c r="I368" s="61">
        <v>0</v>
      </c>
      <c r="J368" s="62">
        <v>0</v>
      </c>
      <c r="K368" s="63">
        <v>0</v>
      </c>
      <c r="L368" s="63">
        <v>260803.264819198</v>
      </c>
      <c r="M368" s="63">
        <v>1013897.68331354</v>
      </c>
      <c r="N368" s="63">
        <v>1125299.0518672599</v>
      </c>
      <c r="O368" s="63">
        <v>800000</v>
      </c>
      <c r="P368" s="63">
        <v>800000</v>
      </c>
      <c r="Q368" s="63">
        <v>0</v>
      </c>
      <c r="R368" s="64">
        <v>0</v>
      </c>
      <c r="ALQ368" s="6"/>
    </row>
    <row r="369" spans="1:1005" ht="28.4" customHeight="1" x14ac:dyDescent="0.35">
      <c r="A369" s="66" t="s">
        <v>677</v>
      </c>
      <c r="B369" s="67" t="s">
        <v>678</v>
      </c>
      <c r="C369" s="67" t="s">
        <v>97</v>
      </c>
      <c r="D369" s="67" t="s">
        <v>98</v>
      </c>
      <c r="E369" s="59" t="s">
        <v>679</v>
      </c>
      <c r="F369" s="60" t="s">
        <v>680</v>
      </c>
      <c r="G369" s="61">
        <v>1600000</v>
      </c>
      <c r="H369" s="61">
        <v>1600000</v>
      </c>
      <c r="I369" s="61">
        <v>0</v>
      </c>
      <c r="J369" s="62">
        <v>0</v>
      </c>
      <c r="K369" s="63">
        <v>426667</v>
      </c>
      <c r="L369" s="63">
        <v>139095.18323826601</v>
      </c>
      <c r="M369" s="63">
        <v>540745.85355792404</v>
      </c>
      <c r="N369" s="63">
        <v>493491.96320380998</v>
      </c>
      <c r="O369" s="63">
        <v>0</v>
      </c>
      <c r="P369" s="63">
        <v>0</v>
      </c>
      <c r="Q369" s="63">
        <v>0</v>
      </c>
      <c r="R369" s="64">
        <v>0</v>
      </c>
      <c r="ALQ369" s="6"/>
    </row>
    <row r="370" spans="1:1005" ht="28.4" customHeight="1" x14ac:dyDescent="0.35">
      <c r="A370" s="66" t="s">
        <v>1201</v>
      </c>
      <c r="B370" s="67" t="s">
        <v>784</v>
      </c>
      <c r="C370" s="67" t="s">
        <v>97</v>
      </c>
      <c r="D370" s="67" t="s">
        <v>98</v>
      </c>
      <c r="E370" s="59" t="s">
        <v>1202</v>
      </c>
      <c r="F370" s="60" t="s">
        <v>1203</v>
      </c>
      <c r="G370" s="61">
        <v>500000</v>
      </c>
      <c r="H370" s="61">
        <v>500000</v>
      </c>
      <c r="I370" s="61">
        <v>0</v>
      </c>
      <c r="J370" s="62">
        <v>0</v>
      </c>
      <c r="K370" s="63">
        <v>0</v>
      </c>
      <c r="L370" s="63">
        <v>0</v>
      </c>
      <c r="M370" s="63">
        <v>200000</v>
      </c>
      <c r="N370" s="63">
        <v>200000</v>
      </c>
      <c r="O370" s="63">
        <v>100000</v>
      </c>
      <c r="P370" s="63">
        <v>0</v>
      </c>
      <c r="Q370" s="63">
        <v>0</v>
      </c>
      <c r="R370" s="64">
        <v>0</v>
      </c>
      <c r="ALQ370" s="6"/>
    </row>
    <row r="371" spans="1:1005" ht="28.4" customHeight="1" x14ac:dyDescent="0.35">
      <c r="A371" s="66" t="s">
        <v>1530</v>
      </c>
      <c r="B371" s="67" t="s">
        <v>784</v>
      </c>
      <c r="C371" s="67" t="s">
        <v>97</v>
      </c>
      <c r="D371" s="67" t="s">
        <v>98</v>
      </c>
      <c r="E371" s="59" t="s">
        <v>1531</v>
      </c>
      <c r="F371" s="60" t="s">
        <v>1532</v>
      </c>
      <c r="G371" s="61">
        <v>2180000</v>
      </c>
      <c r="H371" s="61">
        <v>2180000</v>
      </c>
      <c r="I371" s="61">
        <v>0</v>
      </c>
      <c r="J371" s="62">
        <v>0</v>
      </c>
      <c r="K371" s="63">
        <v>0</v>
      </c>
      <c r="L371" s="63">
        <v>0</v>
      </c>
      <c r="M371" s="63">
        <v>581333</v>
      </c>
      <c r="N371" s="63">
        <v>581333</v>
      </c>
      <c r="O371" s="63">
        <v>581333</v>
      </c>
      <c r="P371" s="63">
        <v>436001</v>
      </c>
      <c r="Q371" s="63">
        <v>0</v>
      </c>
      <c r="R371" s="64">
        <v>0</v>
      </c>
      <c r="ALQ371" s="6"/>
    </row>
    <row r="372" spans="1:1005" ht="28.4" customHeight="1" x14ac:dyDescent="0.35">
      <c r="A372" s="66" t="s">
        <v>783</v>
      </c>
      <c r="B372" s="67" t="s">
        <v>784</v>
      </c>
      <c r="C372" s="67" t="s">
        <v>97</v>
      </c>
      <c r="D372" s="67" t="s">
        <v>98</v>
      </c>
      <c r="E372" s="59" t="s">
        <v>785</v>
      </c>
      <c r="F372" s="60" t="s">
        <v>786</v>
      </c>
      <c r="G372" s="61">
        <v>813137.44</v>
      </c>
      <c r="H372" s="61">
        <v>813137.44</v>
      </c>
      <c r="I372" s="61">
        <v>0</v>
      </c>
      <c r="J372" s="62">
        <v>0</v>
      </c>
      <c r="K372" s="63">
        <v>0</v>
      </c>
      <c r="L372" s="63">
        <v>106034.45737346</v>
      </c>
      <c r="M372" s="63">
        <v>412219.11373268301</v>
      </c>
      <c r="N372" s="63">
        <v>294883.868893857</v>
      </c>
      <c r="O372" s="63">
        <v>0</v>
      </c>
      <c r="P372" s="63">
        <v>0</v>
      </c>
      <c r="Q372" s="63">
        <v>0</v>
      </c>
      <c r="R372" s="64">
        <v>0</v>
      </c>
      <c r="ALQ372" s="6"/>
    </row>
    <row r="373" spans="1:1005" ht="28.4" customHeight="1" x14ac:dyDescent="0.35">
      <c r="A373" s="66" t="s">
        <v>1105</v>
      </c>
      <c r="B373" s="67" t="s">
        <v>964</v>
      </c>
      <c r="C373" s="67" t="s">
        <v>97</v>
      </c>
      <c r="D373" s="67" t="s">
        <v>98</v>
      </c>
      <c r="E373" s="59" t="s">
        <v>1106</v>
      </c>
      <c r="F373" s="60" t="s">
        <v>1107</v>
      </c>
      <c r="G373" s="61">
        <v>4000000</v>
      </c>
      <c r="H373" s="61">
        <v>4000000</v>
      </c>
      <c r="I373" s="61">
        <v>0</v>
      </c>
      <c r="J373" s="62">
        <v>0</v>
      </c>
      <c r="K373" s="63">
        <v>800000</v>
      </c>
      <c r="L373" s="63">
        <v>260803.264819198</v>
      </c>
      <c r="M373" s="63">
        <v>1013897.68331354</v>
      </c>
      <c r="N373" s="63">
        <v>1125299.0518672599</v>
      </c>
      <c r="O373" s="63">
        <v>800000</v>
      </c>
      <c r="P373" s="63">
        <v>0</v>
      </c>
      <c r="Q373" s="63">
        <v>0</v>
      </c>
      <c r="R373" s="64">
        <v>0</v>
      </c>
      <c r="ALQ373" s="6"/>
    </row>
    <row r="374" spans="1:1005" ht="28.4" customHeight="1" x14ac:dyDescent="0.35">
      <c r="A374" s="66" t="s">
        <v>379</v>
      </c>
      <c r="B374" s="67" t="s">
        <v>1373</v>
      </c>
      <c r="C374" s="67" t="s">
        <v>97</v>
      </c>
      <c r="D374" s="67" t="s">
        <v>381</v>
      </c>
      <c r="E374" s="59" t="s">
        <v>382</v>
      </c>
      <c r="F374" s="60" t="s">
        <v>383</v>
      </c>
      <c r="G374" s="61">
        <v>250000</v>
      </c>
      <c r="H374" s="61">
        <v>250000</v>
      </c>
      <c r="I374" s="61">
        <v>0</v>
      </c>
      <c r="J374" s="62">
        <v>0</v>
      </c>
      <c r="K374" s="63">
        <v>14100.22</v>
      </c>
      <c r="L374" s="63">
        <v>26762.53</v>
      </c>
      <c r="M374" s="63">
        <v>104568.62</v>
      </c>
      <c r="N374" s="63">
        <v>104568.62</v>
      </c>
      <c r="O374" s="63">
        <v>0</v>
      </c>
      <c r="P374" s="63">
        <v>0</v>
      </c>
      <c r="Q374" s="63">
        <v>0</v>
      </c>
      <c r="R374" s="64">
        <v>0</v>
      </c>
      <c r="ALQ374" s="6"/>
    </row>
    <row r="375" spans="1:1005" ht="28.4" customHeight="1" x14ac:dyDescent="0.35">
      <c r="A375" s="66" t="s">
        <v>1680</v>
      </c>
      <c r="B375" s="67" t="s">
        <v>1373</v>
      </c>
      <c r="C375" s="67" t="s">
        <v>97</v>
      </c>
      <c r="D375" s="67" t="s">
        <v>381</v>
      </c>
      <c r="E375" s="59" t="s">
        <v>1681</v>
      </c>
      <c r="F375" s="60" t="s">
        <v>1682</v>
      </c>
      <c r="G375" s="61">
        <v>15700000</v>
      </c>
      <c r="H375" s="61">
        <v>15700000</v>
      </c>
      <c r="I375" s="61">
        <v>0</v>
      </c>
      <c r="J375" s="62">
        <v>0</v>
      </c>
      <c r="K375" s="63">
        <v>371042.34</v>
      </c>
      <c r="L375" s="63">
        <v>1616380.29</v>
      </c>
      <c r="M375" s="63">
        <v>5485030.9500000002</v>
      </c>
      <c r="N375" s="63">
        <v>4113773.21</v>
      </c>
      <c r="O375" s="63">
        <v>4113773.21</v>
      </c>
      <c r="P375" s="63">
        <v>0</v>
      </c>
      <c r="Q375" s="63">
        <v>0</v>
      </c>
      <c r="R375" s="64">
        <v>0</v>
      </c>
      <c r="ALQ375" s="6"/>
    </row>
    <row r="376" spans="1:1005" ht="28.4" customHeight="1" x14ac:dyDescent="0.35">
      <c r="A376" s="66" t="s">
        <v>1369</v>
      </c>
      <c r="B376" s="67" t="s">
        <v>1373</v>
      </c>
      <c r="C376" s="67" t="s">
        <v>97</v>
      </c>
      <c r="D376" s="67" t="s">
        <v>381</v>
      </c>
      <c r="E376" s="59" t="s">
        <v>1370</v>
      </c>
      <c r="F376" s="60" t="s">
        <v>1371</v>
      </c>
      <c r="G376" s="61">
        <v>5136958</v>
      </c>
      <c r="H376" s="61">
        <v>5136958</v>
      </c>
      <c r="I376" s="61">
        <v>0</v>
      </c>
      <c r="J376" s="62">
        <v>0</v>
      </c>
      <c r="K376" s="63">
        <v>102839.23</v>
      </c>
      <c r="L376" s="63">
        <v>526550.69999999995</v>
      </c>
      <c r="M376" s="63">
        <v>1803027.23</v>
      </c>
      <c r="N376" s="63">
        <v>1352270.42</v>
      </c>
      <c r="O376" s="63">
        <v>1352270.42</v>
      </c>
      <c r="P376" s="63">
        <v>0</v>
      </c>
      <c r="Q376" s="63">
        <v>0</v>
      </c>
      <c r="R376" s="64">
        <v>0</v>
      </c>
      <c r="ALQ376" s="6"/>
    </row>
    <row r="377" spans="1:1005" ht="28.4" customHeight="1" x14ac:dyDescent="0.35">
      <c r="A377" s="66" t="s">
        <v>1514</v>
      </c>
      <c r="B377" s="67" t="s">
        <v>1373</v>
      </c>
      <c r="C377" s="67" t="s">
        <v>97</v>
      </c>
      <c r="D377" s="67" t="s">
        <v>381</v>
      </c>
      <c r="E377" s="59" t="s">
        <v>1515</v>
      </c>
      <c r="F377" s="60" t="s">
        <v>1516</v>
      </c>
      <c r="G377" s="61">
        <v>2418569.6</v>
      </c>
      <c r="H377" s="61">
        <v>2418569.6</v>
      </c>
      <c r="I377" s="61">
        <v>0</v>
      </c>
      <c r="J377" s="62">
        <v>0</v>
      </c>
      <c r="K377" s="63">
        <v>124189</v>
      </c>
      <c r="L377" s="63">
        <v>257380.59</v>
      </c>
      <c r="M377" s="63">
        <v>814800.01</v>
      </c>
      <c r="N377" s="63">
        <v>611100</v>
      </c>
      <c r="O377" s="63">
        <v>611100</v>
      </c>
      <c r="P377" s="63">
        <v>0</v>
      </c>
      <c r="Q377" s="63">
        <v>0</v>
      </c>
      <c r="R377" s="64">
        <v>0</v>
      </c>
      <c r="ALQ377" s="6"/>
    </row>
    <row r="378" spans="1:1005" ht="28.4" customHeight="1" x14ac:dyDescent="0.35">
      <c r="A378" s="66" t="s">
        <v>1511</v>
      </c>
      <c r="B378" s="67" t="s">
        <v>1373</v>
      </c>
      <c r="C378" s="67" t="s">
        <v>97</v>
      </c>
      <c r="D378" s="67" t="s">
        <v>381</v>
      </c>
      <c r="E378" s="59" t="s">
        <v>1512</v>
      </c>
      <c r="F378" s="60" t="s">
        <v>1513</v>
      </c>
      <c r="G378" s="61">
        <v>3243283.22</v>
      </c>
      <c r="H378" s="61">
        <v>3243283.22</v>
      </c>
      <c r="I378" s="61">
        <v>0</v>
      </c>
      <c r="J378" s="62">
        <v>0</v>
      </c>
      <c r="K378" s="63">
        <v>210112.54</v>
      </c>
      <c r="L378" s="63">
        <v>350592.39</v>
      </c>
      <c r="M378" s="63">
        <v>1073031.31</v>
      </c>
      <c r="N378" s="63">
        <v>804773.48</v>
      </c>
      <c r="O378" s="63">
        <v>804773.48</v>
      </c>
      <c r="P378" s="63">
        <v>0</v>
      </c>
      <c r="Q378" s="63">
        <v>0</v>
      </c>
      <c r="R378" s="64">
        <v>0</v>
      </c>
      <c r="ALQ378" s="6"/>
    </row>
    <row r="379" spans="1:1005" ht="28.4" customHeight="1" x14ac:dyDescent="0.35">
      <c r="A379" s="66" t="s">
        <v>1630</v>
      </c>
      <c r="B379" s="67" t="s">
        <v>1373</v>
      </c>
      <c r="C379" s="67" t="s">
        <v>97</v>
      </c>
      <c r="D379" s="67" t="s">
        <v>381</v>
      </c>
      <c r="E379" s="59" t="s">
        <v>1631</v>
      </c>
      <c r="F379" s="60" t="s">
        <v>1632</v>
      </c>
      <c r="G379" s="61">
        <v>20014666.670000002</v>
      </c>
      <c r="H379" s="61">
        <v>20014666.670000002</v>
      </c>
      <c r="I379" s="61">
        <v>0</v>
      </c>
      <c r="J379" s="62">
        <v>0</v>
      </c>
      <c r="K379" s="63">
        <v>397592.65</v>
      </c>
      <c r="L379" s="63">
        <v>2051165.75</v>
      </c>
      <c r="M379" s="63">
        <v>4391477.07</v>
      </c>
      <c r="N379" s="63">
        <v>4391477.07</v>
      </c>
      <c r="O379" s="63">
        <v>8782954.1400000006</v>
      </c>
      <c r="P379" s="63">
        <v>0</v>
      </c>
      <c r="Q379" s="63">
        <v>0</v>
      </c>
      <c r="R379" s="64">
        <v>0</v>
      </c>
      <c r="ALQ379" s="6"/>
    </row>
    <row r="380" spans="1:1005" ht="28.4" customHeight="1" x14ac:dyDescent="0.35">
      <c r="A380" s="66" t="s">
        <v>1004</v>
      </c>
      <c r="B380" s="67" t="s">
        <v>1020</v>
      </c>
      <c r="C380" s="67" t="s">
        <v>97</v>
      </c>
      <c r="D380" s="67" t="s">
        <v>98</v>
      </c>
      <c r="E380" s="59" t="s">
        <v>1005</v>
      </c>
      <c r="F380" s="60" t="s">
        <v>1006</v>
      </c>
      <c r="G380" s="61">
        <v>7393422.04</v>
      </c>
      <c r="H380" s="61">
        <v>7393422.04</v>
      </c>
      <c r="I380" s="61">
        <v>0</v>
      </c>
      <c r="J380" s="62">
        <v>0</v>
      </c>
      <c r="K380" s="63">
        <v>1478684</v>
      </c>
      <c r="L380" s="63">
        <v>482057.01854488801</v>
      </c>
      <c r="M380" s="63">
        <v>1874042.8524410001</v>
      </c>
      <c r="N380" s="63">
        <v>2079952.12901411</v>
      </c>
      <c r="O380" s="63">
        <v>1478686.04</v>
      </c>
      <c r="P380" s="63">
        <v>0</v>
      </c>
      <c r="Q380" s="63">
        <v>0</v>
      </c>
      <c r="R380" s="64">
        <v>0</v>
      </c>
      <c r="ALQ380" s="6"/>
    </row>
    <row r="381" spans="1:1005" ht="28.4" customHeight="1" x14ac:dyDescent="0.35">
      <c r="A381" s="66" t="s">
        <v>1007</v>
      </c>
      <c r="B381" s="67" t="s">
        <v>1020</v>
      </c>
      <c r="C381" s="67" t="s">
        <v>97</v>
      </c>
      <c r="D381" s="67" t="s">
        <v>98</v>
      </c>
      <c r="E381" s="59" t="s">
        <v>1008</v>
      </c>
      <c r="F381" s="60" t="s">
        <v>1009</v>
      </c>
      <c r="G381" s="61">
        <v>5250000</v>
      </c>
      <c r="H381" s="61">
        <v>5250000</v>
      </c>
      <c r="I381" s="61">
        <v>0</v>
      </c>
      <c r="J381" s="62">
        <v>0</v>
      </c>
      <c r="K381" s="63">
        <v>1050000</v>
      </c>
      <c r="L381" s="63">
        <v>342304.285075197</v>
      </c>
      <c r="M381" s="63">
        <v>1330740.7093490299</v>
      </c>
      <c r="N381" s="63">
        <v>1476955.0055757801</v>
      </c>
      <c r="O381" s="63">
        <v>1050000</v>
      </c>
      <c r="P381" s="63">
        <v>0</v>
      </c>
      <c r="Q381" s="63">
        <v>0</v>
      </c>
      <c r="R381" s="64">
        <v>0</v>
      </c>
      <c r="ALQ381" s="6"/>
    </row>
    <row r="382" spans="1:1005" ht="28.4" customHeight="1" x14ac:dyDescent="0.35">
      <c r="A382" s="66" t="s">
        <v>582</v>
      </c>
      <c r="B382" s="67" t="s">
        <v>1020</v>
      </c>
      <c r="C382" s="67" t="s">
        <v>97</v>
      </c>
      <c r="D382" s="67" t="s">
        <v>98</v>
      </c>
      <c r="E382" s="59" t="s">
        <v>583</v>
      </c>
      <c r="F382" s="60" t="s">
        <v>584</v>
      </c>
      <c r="G382" s="61">
        <v>969395.92</v>
      </c>
      <c r="H382" s="61">
        <v>969395.92</v>
      </c>
      <c r="I382" s="61">
        <v>0</v>
      </c>
      <c r="J382" s="62">
        <v>0</v>
      </c>
      <c r="K382" s="63">
        <v>258506</v>
      </c>
      <c r="L382" s="63">
        <v>84274.010969189403</v>
      </c>
      <c r="M382" s="63">
        <v>327623.29315331299</v>
      </c>
      <c r="N382" s="63">
        <v>298992.61587749701</v>
      </c>
      <c r="O382" s="63">
        <v>0</v>
      </c>
      <c r="P382" s="63">
        <v>0</v>
      </c>
      <c r="Q382" s="63">
        <v>0</v>
      </c>
      <c r="R382" s="64">
        <v>0</v>
      </c>
      <c r="ALQ382" s="6"/>
    </row>
    <row r="383" spans="1:1005" ht="28.4" customHeight="1" x14ac:dyDescent="0.35">
      <c r="A383" s="66" t="s">
        <v>1330</v>
      </c>
      <c r="B383" s="67" t="s">
        <v>1020</v>
      </c>
      <c r="C383" s="67" t="s">
        <v>97</v>
      </c>
      <c r="D383" s="67" t="s">
        <v>98</v>
      </c>
      <c r="E383" s="59" t="s">
        <v>1331</v>
      </c>
      <c r="F383" s="60" t="s">
        <v>1332</v>
      </c>
      <c r="G383" s="61">
        <v>32300000</v>
      </c>
      <c r="H383" s="61">
        <v>32300000</v>
      </c>
      <c r="I383" s="61">
        <v>0</v>
      </c>
      <c r="J383" s="62">
        <v>0</v>
      </c>
      <c r="K383" s="63">
        <v>5168000</v>
      </c>
      <c r="L383" s="63">
        <v>1684789.0907320201</v>
      </c>
      <c r="M383" s="63">
        <v>6549779.0342054898</v>
      </c>
      <c r="N383" s="63">
        <v>7269431.8750625001</v>
      </c>
      <c r="O383" s="63">
        <v>5168000</v>
      </c>
      <c r="P383" s="63">
        <v>6460000</v>
      </c>
      <c r="Q383" s="63">
        <v>0</v>
      </c>
      <c r="R383" s="64">
        <v>0</v>
      </c>
      <c r="ALQ383" s="6"/>
    </row>
    <row r="384" spans="1:1005" ht="28.4" customHeight="1" x14ac:dyDescent="0.35">
      <c r="A384" s="66" t="s">
        <v>1346</v>
      </c>
      <c r="B384" s="67" t="s">
        <v>1020</v>
      </c>
      <c r="C384" s="67" t="s">
        <v>97</v>
      </c>
      <c r="D384" s="67" t="s">
        <v>98</v>
      </c>
      <c r="E384" s="59" t="s">
        <v>1347</v>
      </c>
      <c r="F384" s="60" t="s">
        <v>1348</v>
      </c>
      <c r="G384" s="61">
        <v>37191507.060000002</v>
      </c>
      <c r="H384" s="61">
        <v>37191507.060000002</v>
      </c>
      <c r="I384" s="61">
        <v>0</v>
      </c>
      <c r="J384" s="62">
        <v>0</v>
      </c>
      <c r="K384" s="63">
        <v>5950641</v>
      </c>
      <c r="L384" s="63">
        <v>1939933.2507087199</v>
      </c>
      <c r="M384" s="63">
        <v>7541676.4051632304</v>
      </c>
      <c r="N384" s="63">
        <v>8370313.3441280499</v>
      </c>
      <c r="O384" s="63">
        <v>5950641</v>
      </c>
      <c r="P384" s="63">
        <v>7438302.0599999996</v>
      </c>
      <c r="Q384" s="63">
        <v>0</v>
      </c>
      <c r="R384" s="64">
        <v>0</v>
      </c>
      <c r="ALQ384" s="6"/>
    </row>
    <row r="385" spans="1:1005" ht="28.4" customHeight="1" x14ac:dyDescent="0.35">
      <c r="A385" s="66" t="s">
        <v>1001</v>
      </c>
      <c r="B385" s="67" t="s">
        <v>1020</v>
      </c>
      <c r="C385" s="67" t="s">
        <v>97</v>
      </c>
      <c r="D385" s="67" t="s">
        <v>98</v>
      </c>
      <c r="E385" s="59" t="s">
        <v>1002</v>
      </c>
      <c r="F385" s="60" t="s">
        <v>1003</v>
      </c>
      <c r="G385" s="61">
        <v>18772764.629999999</v>
      </c>
      <c r="H385" s="61">
        <v>18772764.629999999</v>
      </c>
      <c r="I385" s="61">
        <v>0</v>
      </c>
      <c r="J385" s="62">
        <v>0</v>
      </c>
      <c r="K385" s="63">
        <v>3754553</v>
      </c>
      <c r="L385" s="63">
        <v>1223999.6004208899</v>
      </c>
      <c r="M385" s="63">
        <v>4758415.73572239</v>
      </c>
      <c r="N385" s="63">
        <v>5281243.6638567196</v>
      </c>
      <c r="O385" s="63">
        <v>3754552.63</v>
      </c>
      <c r="P385" s="63">
        <v>0</v>
      </c>
      <c r="Q385" s="63">
        <v>0</v>
      </c>
      <c r="R385" s="64">
        <v>0</v>
      </c>
      <c r="ALQ385" s="6"/>
    </row>
    <row r="386" spans="1:1005" ht="28.4" customHeight="1" x14ac:dyDescent="0.35">
      <c r="A386" s="66" t="s">
        <v>579</v>
      </c>
      <c r="B386" s="67" t="s">
        <v>1020</v>
      </c>
      <c r="C386" s="67" t="s">
        <v>97</v>
      </c>
      <c r="D386" s="67" t="s">
        <v>98</v>
      </c>
      <c r="E386" s="59" t="s">
        <v>580</v>
      </c>
      <c r="F386" s="60" t="s">
        <v>581</v>
      </c>
      <c r="G386" s="61">
        <v>2450000</v>
      </c>
      <c r="H386" s="61">
        <v>2450000</v>
      </c>
      <c r="I386" s="61">
        <v>0</v>
      </c>
      <c r="J386" s="62">
        <v>0</v>
      </c>
      <c r="K386" s="63">
        <v>653333</v>
      </c>
      <c r="L386" s="63">
        <v>212989.22426765101</v>
      </c>
      <c r="M386" s="63">
        <v>828016.01891535905</v>
      </c>
      <c r="N386" s="63">
        <v>755661.75681698998</v>
      </c>
      <c r="O386" s="63">
        <v>0</v>
      </c>
      <c r="P386" s="63">
        <v>0</v>
      </c>
      <c r="Q386" s="63">
        <v>0</v>
      </c>
      <c r="R386" s="64">
        <v>0</v>
      </c>
      <c r="ALQ386" s="6"/>
    </row>
    <row r="387" spans="1:1005" ht="28.4" customHeight="1" x14ac:dyDescent="0.35">
      <c r="A387" s="66" t="s">
        <v>575</v>
      </c>
      <c r="B387" s="67" t="s">
        <v>1020</v>
      </c>
      <c r="C387" s="67" t="s">
        <v>97</v>
      </c>
      <c r="D387" s="67" t="s">
        <v>98</v>
      </c>
      <c r="E387" s="59" t="s">
        <v>577</v>
      </c>
      <c r="F387" s="60" t="s">
        <v>578</v>
      </c>
      <c r="G387" s="61">
        <v>1900000</v>
      </c>
      <c r="H387" s="61">
        <v>1900000</v>
      </c>
      <c r="I387" s="61">
        <v>0</v>
      </c>
      <c r="J387" s="62">
        <v>0</v>
      </c>
      <c r="K387" s="63">
        <v>506667</v>
      </c>
      <c r="L387" s="63">
        <v>165175.509720186</v>
      </c>
      <c r="M387" s="63">
        <v>642135.62188927899</v>
      </c>
      <c r="N387" s="63">
        <v>586021.86839053605</v>
      </c>
      <c r="O387" s="63">
        <v>0</v>
      </c>
      <c r="P387" s="63">
        <v>0</v>
      </c>
      <c r="Q387" s="63">
        <v>0</v>
      </c>
      <c r="R387" s="64">
        <v>0</v>
      </c>
      <c r="ALQ387" s="6"/>
    </row>
    <row r="388" spans="1:1005" ht="28.4" customHeight="1" x14ac:dyDescent="0.35">
      <c r="A388" s="66" t="s">
        <v>1343</v>
      </c>
      <c r="B388" s="67" t="s">
        <v>1020</v>
      </c>
      <c r="C388" s="67" t="s">
        <v>97</v>
      </c>
      <c r="D388" s="67" t="s">
        <v>98</v>
      </c>
      <c r="E388" s="59" t="s">
        <v>1344</v>
      </c>
      <c r="F388" s="60" t="s">
        <v>1345</v>
      </c>
      <c r="G388" s="61">
        <v>17124750</v>
      </c>
      <c r="H388" s="61">
        <v>17124750</v>
      </c>
      <c r="I388" s="61">
        <v>0</v>
      </c>
      <c r="J388" s="62">
        <v>0</v>
      </c>
      <c r="K388" s="63">
        <v>2739960</v>
      </c>
      <c r="L388" s="63">
        <v>893238.14184251102</v>
      </c>
      <c r="M388" s="63">
        <v>3472548.8704647198</v>
      </c>
      <c r="N388" s="63">
        <v>3854092.9876927701</v>
      </c>
      <c r="O388" s="63">
        <v>2739960</v>
      </c>
      <c r="P388" s="63">
        <v>3424950</v>
      </c>
      <c r="Q388" s="63">
        <v>0</v>
      </c>
      <c r="R388" s="64">
        <v>0</v>
      </c>
      <c r="ALQ388" s="6"/>
    </row>
    <row r="389" spans="1:1005" ht="28.4" customHeight="1" x14ac:dyDescent="0.35">
      <c r="A389" s="66" t="s">
        <v>1333</v>
      </c>
      <c r="B389" s="67" t="s">
        <v>1020</v>
      </c>
      <c r="C389" s="67" t="s">
        <v>97</v>
      </c>
      <c r="D389" s="67" t="s">
        <v>98</v>
      </c>
      <c r="E389" s="59" t="s">
        <v>1334</v>
      </c>
      <c r="F389" s="60" t="s">
        <v>1335</v>
      </c>
      <c r="G389" s="61">
        <v>24906607.649999999</v>
      </c>
      <c r="H389" s="61">
        <v>24906607.649999999</v>
      </c>
      <c r="I389" s="61">
        <v>0</v>
      </c>
      <c r="J389" s="62">
        <v>0</v>
      </c>
      <c r="K389" s="63">
        <v>3985057</v>
      </c>
      <c r="L389" s="63">
        <v>1299144.84511325</v>
      </c>
      <c r="M389" s="63">
        <v>5050550.0752155203</v>
      </c>
      <c r="N389" s="63">
        <v>5605476.0796712302</v>
      </c>
      <c r="O389" s="63">
        <v>3985057</v>
      </c>
      <c r="P389" s="63">
        <v>4981322.6500000004</v>
      </c>
      <c r="Q389" s="63">
        <v>0</v>
      </c>
      <c r="R389" s="64">
        <v>0</v>
      </c>
      <c r="ALQ389" s="6"/>
    </row>
    <row r="390" spans="1:1005" ht="28.4" customHeight="1" x14ac:dyDescent="0.35">
      <c r="A390" s="66" t="s">
        <v>1337</v>
      </c>
      <c r="B390" s="67" t="s">
        <v>1020</v>
      </c>
      <c r="C390" s="67" t="s">
        <v>97</v>
      </c>
      <c r="D390" s="67" t="s">
        <v>98</v>
      </c>
      <c r="E390" s="59" t="s">
        <v>1338</v>
      </c>
      <c r="F390" s="60" t="s">
        <v>1339</v>
      </c>
      <c r="G390" s="61">
        <v>19200000</v>
      </c>
      <c r="H390" s="61">
        <v>19200000</v>
      </c>
      <c r="I390" s="61">
        <v>0</v>
      </c>
      <c r="J390" s="62">
        <v>0</v>
      </c>
      <c r="K390" s="63">
        <v>3072000</v>
      </c>
      <c r="L390" s="63">
        <v>1001484.53690572</v>
      </c>
      <c r="M390" s="63">
        <v>3893367.1039240002</v>
      </c>
      <c r="N390" s="63">
        <v>4321148.3591702804</v>
      </c>
      <c r="O390" s="63">
        <v>3072000</v>
      </c>
      <c r="P390" s="63">
        <v>3840000</v>
      </c>
      <c r="Q390" s="63">
        <v>0</v>
      </c>
      <c r="R390" s="64">
        <v>0</v>
      </c>
      <c r="ALQ390" s="6"/>
    </row>
    <row r="391" spans="1:1005" ht="28.4" customHeight="1" x14ac:dyDescent="0.35">
      <c r="A391" s="66" t="s">
        <v>1327</v>
      </c>
      <c r="B391" s="67" t="s">
        <v>1020</v>
      </c>
      <c r="C391" s="67" t="s">
        <v>97</v>
      </c>
      <c r="D391" s="67" t="s">
        <v>98</v>
      </c>
      <c r="E391" s="59" t="s">
        <v>1328</v>
      </c>
      <c r="F391" s="60" t="s">
        <v>1329</v>
      </c>
      <c r="G391" s="61">
        <v>24081433.16</v>
      </c>
      <c r="H391" s="61">
        <v>24081433.16</v>
      </c>
      <c r="I391" s="61">
        <v>0</v>
      </c>
      <c r="J391" s="62">
        <v>0</v>
      </c>
      <c r="K391" s="63">
        <v>3853029</v>
      </c>
      <c r="L391" s="63">
        <v>1256103.1783038101</v>
      </c>
      <c r="M391" s="63">
        <v>4883221.4710498704</v>
      </c>
      <c r="N391" s="63">
        <v>5419762.3506463198</v>
      </c>
      <c r="O391" s="63">
        <v>3853029</v>
      </c>
      <c r="P391" s="63">
        <v>4816288.16</v>
      </c>
      <c r="Q391" s="63">
        <v>0</v>
      </c>
      <c r="R391" s="64">
        <v>0</v>
      </c>
      <c r="ALQ391" s="6"/>
    </row>
    <row r="392" spans="1:1005" ht="28.4" customHeight="1" x14ac:dyDescent="0.35">
      <c r="A392" s="66" t="s">
        <v>1015</v>
      </c>
      <c r="B392" s="67" t="s">
        <v>1020</v>
      </c>
      <c r="C392" s="67" t="s">
        <v>97</v>
      </c>
      <c r="D392" s="67" t="s">
        <v>98</v>
      </c>
      <c r="E392" s="59" t="s">
        <v>1017</v>
      </c>
      <c r="F392" s="60" t="s">
        <v>1018</v>
      </c>
      <c r="G392" s="61">
        <v>4160000</v>
      </c>
      <c r="H392" s="61">
        <v>4160000</v>
      </c>
      <c r="I392" s="61">
        <v>0</v>
      </c>
      <c r="J392" s="62">
        <v>0</v>
      </c>
      <c r="K392" s="63">
        <v>832000</v>
      </c>
      <c r="L392" s="63">
        <v>271235.39541196602</v>
      </c>
      <c r="M392" s="63">
        <v>1054453.59064608</v>
      </c>
      <c r="N392" s="63">
        <v>1170311.0139419499</v>
      </c>
      <c r="O392" s="63">
        <v>832000</v>
      </c>
      <c r="P392" s="63">
        <v>0</v>
      </c>
      <c r="Q392" s="63">
        <v>0</v>
      </c>
      <c r="R392" s="64">
        <v>0</v>
      </c>
      <c r="ALQ392" s="6"/>
    </row>
    <row r="393" spans="1:1005" ht="28.4" customHeight="1" x14ac:dyDescent="0.35">
      <c r="A393" s="66" t="s">
        <v>1360</v>
      </c>
      <c r="B393" s="67" t="s">
        <v>1020</v>
      </c>
      <c r="C393" s="67" t="s">
        <v>97</v>
      </c>
      <c r="D393" s="67" t="s">
        <v>98</v>
      </c>
      <c r="E393" s="59" t="s">
        <v>1361</v>
      </c>
      <c r="F393" s="60" t="s">
        <v>1362</v>
      </c>
      <c r="G393" s="61">
        <v>40025682.969999999</v>
      </c>
      <c r="H393" s="61">
        <v>40025682.969999999</v>
      </c>
      <c r="I393" s="61">
        <v>0</v>
      </c>
      <c r="J393" s="62">
        <v>0</v>
      </c>
      <c r="K393" s="63">
        <v>0</v>
      </c>
      <c r="L393" s="63">
        <v>2609707.3311561998</v>
      </c>
      <c r="M393" s="63">
        <v>10145487.323634399</v>
      </c>
      <c r="N393" s="63">
        <v>11260216.345209399</v>
      </c>
      <c r="O393" s="63">
        <v>8005137</v>
      </c>
      <c r="P393" s="63">
        <v>8005134.9699999997</v>
      </c>
      <c r="Q393" s="63">
        <v>0</v>
      </c>
      <c r="R393" s="64">
        <v>0</v>
      </c>
      <c r="ALQ393" s="6"/>
    </row>
    <row r="394" spans="1:1005" ht="28.4" customHeight="1" x14ac:dyDescent="0.35">
      <c r="A394" s="66" t="s">
        <v>1019</v>
      </c>
      <c r="B394" s="67" t="s">
        <v>1020</v>
      </c>
      <c r="C394" s="67" t="s">
        <v>97</v>
      </c>
      <c r="D394" s="67" t="s">
        <v>98</v>
      </c>
      <c r="E394" s="59" t="s">
        <v>1021</v>
      </c>
      <c r="F394" s="60" t="s">
        <v>1022</v>
      </c>
      <c r="G394" s="61">
        <v>4823000</v>
      </c>
      <c r="H394" s="61">
        <v>4823000</v>
      </c>
      <c r="I394" s="61">
        <v>0</v>
      </c>
      <c r="J394" s="62">
        <v>0</v>
      </c>
      <c r="K394" s="63">
        <v>964600</v>
      </c>
      <c r="L394" s="63">
        <v>314463.53655574803</v>
      </c>
      <c r="M394" s="63">
        <v>1222507.1316553</v>
      </c>
      <c r="N394" s="63">
        <v>1356829.3317889499</v>
      </c>
      <c r="O394" s="63">
        <v>964600</v>
      </c>
      <c r="P394" s="63">
        <v>0</v>
      </c>
      <c r="Q394" s="63">
        <v>0</v>
      </c>
      <c r="R394" s="64">
        <v>0</v>
      </c>
      <c r="ALQ394" s="6"/>
    </row>
    <row r="395" spans="1:1005" ht="28.4" customHeight="1" x14ac:dyDescent="0.35">
      <c r="A395" s="66" t="s">
        <v>1340</v>
      </c>
      <c r="B395" s="67" t="s">
        <v>1020</v>
      </c>
      <c r="C395" s="67" t="s">
        <v>97</v>
      </c>
      <c r="D395" s="67" t="s">
        <v>98</v>
      </c>
      <c r="E395" s="59" t="s">
        <v>1341</v>
      </c>
      <c r="F395" s="60" t="s">
        <v>1342</v>
      </c>
      <c r="G395" s="61">
        <v>13090000</v>
      </c>
      <c r="H395" s="61">
        <v>13090000</v>
      </c>
      <c r="I395" s="61">
        <v>0</v>
      </c>
      <c r="J395" s="62">
        <v>0</v>
      </c>
      <c r="K395" s="63">
        <v>2094400</v>
      </c>
      <c r="L395" s="63">
        <v>682782.94729666004</v>
      </c>
      <c r="M395" s="63">
        <v>2654384.1349148601</v>
      </c>
      <c r="N395" s="63">
        <v>2946032.9177884799</v>
      </c>
      <c r="O395" s="63">
        <v>2094400</v>
      </c>
      <c r="P395" s="63">
        <v>2618000</v>
      </c>
      <c r="Q395" s="63">
        <v>0</v>
      </c>
      <c r="R395" s="64">
        <v>0</v>
      </c>
      <c r="ALQ395" s="6"/>
    </row>
    <row r="396" spans="1:1005" ht="28.4" customHeight="1" x14ac:dyDescent="0.35">
      <c r="A396" s="66" t="s">
        <v>220</v>
      </c>
      <c r="B396" s="67" t="s">
        <v>221</v>
      </c>
      <c r="C396" s="67" t="s">
        <v>97</v>
      </c>
      <c r="D396" s="67" t="s">
        <v>222</v>
      </c>
      <c r="E396" s="59" t="s">
        <v>223</v>
      </c>
      <c r="F396" s="60" t="s">
        <v>224</v>
      </c>
      <c r="G396" s="61">
        <v>729545943.35000002</v>
      </c>
      <c r="H396" s="61">
        <v>121000000</v>
      </c>
      <c r="I396" s="61">
        <v>608545943.35000002</v>
      </c>
      <c r="J396" s="62">
        <v>0</v>
      </c>
      <c r="K396" s="63">
        <v>30250000</v>
      </c>
      <c r="L396" s="63">
        <v>30250000</v>
      </c>
      <c r="M396" s="63">
        <v>42350000</v>
      </c>
      <c r="N396" s="63">
        <v>12100000</v>
      </c>
      <c r="O396" s="63">
        <v>6050000</v>
      </c>
      <c r="P396" s="63">
        <v>0</v>
      </c>
      <c r="Q396" s="63">
        <v>0</v>
      </c>
      <c r="R396" s="64">
        <v>0</v>
      </c>
      <c r="ALQ396" s="6"/>
    </row>
    <row r="397" spans="1:1005" ht="28.4" customHeight="1" x14ac:dyDescent="0.35">
      <c r="A397" s="66" t="s">
        <v>1640</v>
      </c>
      <c r="B397" s="67" t="s">
        <v>179</v>
      </c>
      <c r="C397" s="67" t="s">
        <v>97</v>
      </c>
      <c r="D397" s="67" t="s">
        <v>98</v>
      </c>
      <c r="E397" s="59" t="s">
        <v>1641</v>
      </c>
      <c r="F397" s="60" t="s">
        <v>1642</v>
      </c>
      <c r="G397" s="61">
        <v>72606950.270000011</v>
      </c>
      <c r="H397" s="61">
        <v>25000000</v>
      </c>
      <c r="I397" s="61">
        <v>47606950.270000003</v>
      </c>
      <c r="J397" s="62">
        <v>0</v>
      </c>
      <c r="K397" s="63">
        <v>9090000</v>
      </c>
      <c r="L397" s="63">
        <v>2092946.20017406</v>
      </c>
      <c r="M397" s="63">
        <v>7756528.9085911801</v>
      </c>
      <c r="N397" s="63">
        <v>5690524.8912347602</v>
      </c>
      <c r="O397" s="63">
        <v>370000</v>
      </c>
      <c r="P397" s="63">
        <v>0</v>
      </c>
      <c r="Q397" s="63">
        <v>0</v>
      </c>
      <c r="R397" s="64">
        <v>0</v>
      </c>
      <c r="ALQ397" s="6"/>
    </row>
    <row r="398" spans="1:1005" ht="28.4" customHeight="1" x14ac:dyDescent="0.35">
      <c r="A398" s="66" t="s">
        <v>1029</v>
      </c>
      <c r="B398" s="67" t="s">
        <v>1381</v>
      </c>
      <c r="C398" s="67" t="s">
        <v>97</v>
      </c>
      <c r="D398" s="67" t="s">
        <v>381</v>
      </c>
      <c r="E398" s="59" t="s">
        <v>1030</v>
      </c>
      <c r="F398" s="60" t="s">
        <v>1031</v>
      </c>
      <c r="G398" s="61">
        <v>1150000</v>
      </c>
      <c r="H398" s="61">
        <v>1150000</v>
      </c>
      <c r="I398" s="61">
        <v>0</v>
      </c>
      <c r="J398" s="62">
        <v>0</v>
      </c>
      <c r="K398" s="63">
        <v>28833.39</v>
      </c>
      <c r="L398" s="63">
        <v>896933.33</v>
      </c>
      <c r="M398" s="63">
        <v>224233.33</v>
      </c>
      <c r="N398" s="63">
        <v>0</v>
      </c>
      <c r="O398" s="63">
        <v>0</v>
      </c>
      <c r="P398" s="63">
        <v>0</v>
      </c>
      <c r="Q398" s="63">
        <v>0</v>
      </c>
      <c r="R398" s="64">
        <v>0</v>
      </c>
      <c r="ALQ398" s="6"/>
    </row>
    <row r="399" spans="1:1005" ht="28.4" customHeight="1" x14ac:dyDescent="0.35">
      <c r="A399" s="66" t="s">
        <v>623</v>
      </c>
      <c r="B399" s="67" t="s">
        <v>1381</v>
      </c>
      <c r="C399" s="67" t="s">
        <v>97</v>
      </c>
      <c r="D399" s="67" t="s">
        <v>381</v>
      </c>
      <c r="E399" s="59" t="s">
        <v>624</v>
      </c>
      <c r="F399" s="60" t="s">
        <v>625</v>
      </c>
      <c r="G399" s="61">
        <v>450000</v>
      </c>
      <c r="H399" s="61">
        <v>450000</v>
      </c>
      <c r="I399" s="61">
        <v>0</v>
      </c>
      <c r="J399" s="62">
        <v>0</v>
      </c>
      <c r="K399" s="63">
        <v>13624.81</v>
      </c>
      <c r="L399" s="63">
        <v>349100.15</v>
      </c>
      <c r="M399" s="63">
        <v>87275.04</v>
      </c>
      <c r="N399" s="63">
        <v>0</v>
      </c>
      <c r="O399" s="63">
        <v>0</v>
      </c>
      <c r="P399" s="63">
        <v>0</v>
      </c>
      <c r="Q399" s="63">
        <v>0</v>
      </c>
      <c r="R399" s="64">
        <v>0</v>
      </c>
      <c r="ALQ399" s="6"/>
    </row>
    <row r="400" spans="1:1005" ht="28.4" customHeight="1" x14ac:dyDescent="0.35">
      <c r="A400" s="66" t="s">
        <v>1023</v>
      </c>
      <c r="B400" s="67" t="s">
        <v>1381</v>
      </c>
      <c r="C400" s="67" t="s">
        <v>97</v>
      </c>
      <c r="D400" s="67" t="s">
        <v>381</v>
      </c>
      <c r="E400" s="59" t="s">
        <v>1024</v>
      </c>
      <c r="F400" s="60" t="s">
        <v>1025</v>
      </c>
      <c r="G400" s="61">
        <v>2700000</v>
      </c>
      <c r="H400" s="61">
        <v>2700000</v>
      </c>
      <c r="I400" s="61">
        <v>0</v>
      </c>
      <c r="J400" s="62">
        <v>0</v>
      </c>
      <c r="K400" s="63">
        <v>133500</v>
      </c>
      <c r="L400" s="63">
        <v>2053200</v>
      </c>
      <c r="M400" s="63">
        <v>513300</v>
      </c>
      <c r="N400" s="63">
        <v>0</v>
      </c>
      <c r="O400" s="63">
        <v>0</v>
      </c>
      <c r="P400" s="63">
        <v>0</v>
      </c>
      <c r="Q400" s="63">
        <v>0</v>
      </c>
      <c r="R400" s="64">
        <v>0</v>
      </c>
      <c r="ALQ400" s="6"/>
    </row>
    <row r="401" spans="1:1005" ht="28.4" customHeight="1" x14ac:dyDescent="0.35">
      <c r="A401" s="66" t="s">
        <v>1026</v>
      </c>
      <c r="B401" s="67" t="s">
        <v>1381</v>
      </c>
      <c r="C401" s="67" t="s">
        <v>97</v>
      </c>
      <c r="D401" s="67" t="s">
        <v>381</v>
      </c>
      <c r="E401" s="59" t="s">
        <v>1027</v>
      </c>
      <c r="F401" s="60" t="s">
        <v>1028</v>
      </c>
      <c r="G401" s="61">
        <v>900000</v>
      </c>
      <c r="H401" s="61">
        <v>900000</v>
      </c>
      <c r="I401" s="61">
        <v>0</v>
      </c>
      <c r="J401" s="62">
        <v>0</v>
      </c>
      <c r="K401" s="63">
        <v>23459.32</v>
      </c>
      <c r="L401" s="63">
        <v>701232.54</v>
      </c>
      <c r="M401" s="63">
        <v>175308.14</v>
      </c>
      <c r="N401" s="63">
        <v>0</v>
      </c>
      <c r="O401" s="63">
        <v>0</v>
      </c>
      <c r="P401" s="63">
        <v>0</v>
      </c>
      <c r="Q401" s="63">
        <v>0</v>
      </c>
      <c r="R401" s="64">
        <v>0</v>
      </c>
      <c r="ALQ401" s="6"/>
    </row>
    <row r="402" spans="1:1005" ht="28.4" customHeight="1" x14ac:dyDescent="0.35">
      <c r="A402" s="66" t="s">
        <v>392</v>
      </c>
      <c r="B402" s="67" t="s">
        <v>1381</v>
      </c>
      <c r="C402" s="67" t="s">
        <v>97</v>
      </c>
      <c r="D402" s="67" t="s">
        <v>381</v>
      </c>
      <c r="E402" s="59" t="s">
        <v>394</v>
      </c>
      <c r="F402" s="60" t="s">
        <v>395</v>
      </c>
      <c r="G402" s="61">
        <v>402600</v>
      </c>
      <c r="H402" s="61">
        <v>402600</v>
      </c>
      <c r="I402" s="61">
        <v>0</v>
      </c>
      <c r="J402" s="62">
        <v>0</v>
      </c>
      <c r="K402" s="63">
        <v>16038.92</v>
      </c>
      <c r="L402" s="63">
        <v>309248.86</v>
      </c>
      <c r="M402" s="63">
        <v>77312.22</v>
      </c>
      <c r="N402" s="63">
        <v>1.45519152283669E-11</v>
      </c>
      <c r="O402" s="63">
        <v>0</v>
      </c>
      <c r="P402" s="63">
        <v>0</v>
      </c>
      <c r="Q402" s="63">
        <v>0</v>
      </c>
      <c r="R402" s="64">
        <v>0</v>
      </c>
      <c r="ALQ402" s="6"/>
    </row>
    <row r="403" spans="1:1005" ht="28.4" customHeight="1" x14ac:dyDescent="0.35">
      <c r="A403" s="66" t="s">
        <v>1380</v>
      </c>
      <c r="B403" s="67" t="s">
        <v>1381</v>
      </c>
      <c r="C403" s="67" t="s">
        <v>97</v>
      </c>
      <c r="D403" s="67" t="s">
        <v>381</v>
      </c>
      <c r="E403" s="59" t="s">
        <v>1382</v>
      </c>
      <c r="F403" s="60" t="s">
        <v>1383</v>
      </c>
      <c r="G403" s="61">
        <v>2200000</v>
      </c>
      <c r="H403" s="61">
        <v>2200000</v>
      </c>
      <c r="I403" s="61">
        <v>0</v>
      </c>
      <c r="J403" s="62">
        <v>0</v>
      </c>
      <c r="K403" s="63">
        <v>15000</v>
      </c>
      <c r="L403" s="63">
        <v>1748000</v>
      </c>
      <c r="M403" s="63">
        <v>437000</v>
      </c>
      <c r="N403" s="63">
        <v>0</v>
      </c>
      <c r="O403" s="63">
        <v>0</v>
      </c>
      <c r="P403" s="63">
        <v>0</v>
      </c>
      <c r="Q403" s="63">
        <v>0</v>
      </c>
      <c r="R403" s="64">
        <v>0</v>
      </c>
      <c r="ALQ403" s="6"/>
    </row>
    <row r="404" spans="1:1005" ht="28.4" customHeight="1" x14ac:dyDescent="0.35">
      <c r="A404" s="66" t="s">
        <v>619</v>
      </c>
      <c r="B404" s="67" t="s">
        <v>1381</v>
      </c>
      <c r="C404" s="67" t="s">
        <v>97</v>
      </c>
      <c r="D404" s="67" t="s">
        <v>381</v>
      </c>
      <c r="E404" s="59" t="s">
        <v>621</v>
      </c>
      <c r="F404" s="60" t="s">
        <v>622</v>
      </c>
      <c r="G404" s="61">
        <v>2450000</v>
      </c>
      <c r="H404" s="61">
        <v>2450000</v>
      </c>
      <c r="I404" s="61">
        <v>0</v>
      </c>
      <c r="J404" s="62">
        <v>0</v>
      </c>
      <c r="K404" s="63">
        <v>50447.49</v>
      </c>
      <c r="L404" s="63">
        <v>1919642.01</v>
      </c>
      <c r="M404" s="63">
        <v>479910.5</v>
      </c>
      <c r="N404" s="63">
        <v>0</v>
      </c>
      <c r="O404" s="63">
        <v>0</v>
      </c>
      <c r="P404" s="63">
        <v>0</v>
      </c>
      <c r="Q404" s="63">
        <v>0</v>
      </c>
      <c r="R404" s="64">
        <v>0</v>
      </c>
      <c r="ALQ404" s="6"/>
    </row>
    <row r="405" spans="1:1005" ht="28.4" customHeight="1" x14ac:dyDescent="0.35">
      <c r="A405" s="66" t="s">
        <v>1390</v>
      </c>
      <c r="B405" s="67" t="s">
        <v>1381</v>
      </c>
      <c r="C405" s="67" t="s">
        <v>97</v>
      </c>
      <c r="D405" s="67" t="s">
        <v>381</v>
      </c>
      <c r="E405" s="59" t="s">
        <v>1391</v>
      </c>
      <c r="F405" s="60" t="s">
        <v>1392</v>
      </c>
      <c r="G405" s="61">
        <v>3000000</v>
      </c>
      <c r="H405" s="61">
        <v>3000000</v>
      </c>
      <c r="I405" s="61">
        <v>0</v>
      </c>
      <c r="J405" s="62">
        <v>0</v>
      </c>
      <c r="K405" s="63">
        <v>120000</v>
      </c>
      <c r="L405" s="63">
        <v>2304000</v>
      </c>
      <c r="M405" s="63">
        <v>576000</v>
      </c>
      <c r="N405" s="63">
        <v>0</v>
      </c>
      <c r="O405" s="63">
        <v>0</v>
      </c>
      <c r="P405" s="63">
        <v>0</v>
      </c>
      <c r="Q405" s="63">
        <v>0</v>
      </c>
      <c r="R405" s="64">
        <v>0</v>
      </c>
      <c r="ALQ405" s="6"/>
    </row>
    <row r="406" spans="1:1005" ht="28.4" customHeight="1" x14ac:dyDescent="0.35">
      <c r="A406" s="66" t="s">
        <v>196</v>
      </c>
      <c r="B406" s="67" t="s">
        <v>1125</v>
      </c>
      <c r="C406" s="67" t="s">
        <v>97</v>
      </c>
      <c r="D406" s="67" t="s">
        <v>98</v>
      </c>
      <c r="E406" s="59" t="s">
        <v>198</v>
      </c>
      <c r="F406" s="60" t="s">
        <v>199</v>
      </c>
      <c r="G406" s="61">
        <v>2500000</v>
      </c>
      <c r="H406" s="61">
        <v>2500000</v>
      </c>
      <c r="I406" s="61">
        <v>0</v>
      </c>
      <c r="J406" s="62">
        <v>0</v>
      </c>
      <c r="K406" s="63">
        <v>1000000</v>
      </c>
      <c r="L406" s="63">
        <v>326004.08102399699</v>
      </c>
      <c r="M406" s="63">
        <v>1173995.918976</v>
      </c>
      <c r="N406" s="63">
        <v>-1.16415321826935E-10</v>
      </c>
      <c r="O406" s="63">
        <v>0</v>
      </c>
      <c r="P406" s="63">
        <v>0</v>
      </c>
      <c r="Q406" s="63">
        <v>0</v>
      </c>
      <c r="R406" s="64">
        <v>0</v>
      </c>
      <c r="ALQ406" s="6"/>
    </row>
    <row r="407" spans="1:1005" ht="28.4" customHeight="1" x14ac:dyDescent="0.35">
      <c r="A407" s="66" t="s">
        <v>1527</v>
      </c>
      <c r="B407" s="67" t="s">
        <v>1125</v>
      </c>
      <c r="C407" s="67" t="s">
        <v>97</v>
      </c>
      <c r="D407" s="67" t="s">
        <v>98</v>
      </c>
      <c r="E407" s="59" t="s">
        <v>1528</v>
      </c>
      <c r="F407" s="60" t="s">
        <v>1529</v>
      </c>
      <c r="G407" s="61">
        <v>4500000</v>
      </c>
      <c r="H407" s="61">
        <v>4500000</v>
      </c>
      <c r="I407" s="61">
        <v>0</v>
      </c>
      <c r="J407" s="62">
        <v>0</v>
      </c>
      <c r="K407" s="63">
        <v>0</v>
      </c>
      <c r="L407" s="63">
        <v>293403.67292159703</v>
      </c>
      <c r="M407" s="63">
        <v>1140634.89372774</v>
      </c>
      <c r="N407" s="63">
        <v>1265961.4333506699</v>
      </c>
      <c r="O407" s="63">
        <v>900000</v>
      </c>
      <c r="P407" s="63">
        <v>900000</v>
      </c>
      <c r="Q407" s="63">
        <v>0</v>
      </c>
      <c r="R407" s="64">
        <v>0</v>
      </c>
      <c r="ALQ407" s="6"/>
    </row>
    <row r="408" spans="1:1005" ht="28.4" customHeight="1" x14ac:dyDescent="0.35">
      <c r="A408" s="66" t="s">
        <v>1480</v>
      </c>
      <c r="B408" s="67" t="s">
        <v>1125</v>
      </c>
      <c r="C408" s="67" t="s">
        <v>97</v>
      </c>
      <c r="D408" s="67" t="s">
        <v>98</v>
      </c>
      <c r="E408" s="59" t="s">
        <v>1481</v>
      </c>
      <c r="F408" s="60" t="s">
        <v>1482</v>
      </c>
      <c r="G408" s="61">
        <v>2000000</v>
      </c>
      <c r="H408" s="61">
        <v>2000000</v>
      </c>
      <c r="I408" s="61">
        <v>0</v>
      </c>
      <c r="J408" s="62">
        <v>0</v>
      </c>
      <c r="K408" s="63">
        <v>0</v>
      </c>
      <c r="L408" s="63">
        <v>130401.632409599</v>
      </c>
      <c r="M408" s="63">
        <v>506948.84165677102</v>
      </c>
      <c r="N408" s="63">
        <v>562649.52593362995</v>
      </c>
      <c r="O408" s="63">
        <v>400000</v>
      </c>
      <c r="P408" s="63">
        <v>400000</v>
      </c>
      <c r="Q408" s="63">
        <v>0</v>
      </c>
      <c r="R408" s="64">
        <v>0</v>
      </c>
      <c r="ALQ408" s="6"/>
    </row>
    <row r="409" spans="1:1005" ht="28.4" customHeight="1" x14ac:dyDescent="0.35">
      <c r="A409" s="66" t="s">
        <v>1124</v>
      </c>
      <c r="B409" s="67" t="s">
        <v>1125</v>
      </c>
      <c r="C409" s="67" t="s">
        <v>97</v>
      </c>
      <c r="D409" s="67" t="s">
        <v>98</v>
      </c>
      <c r="E409" s="59" t="s">
        <v>1126</v>
      </c>
      <c r="F409" s="60" t="s">
        <v>1127</v>
      </c>
      <c r="G409" s="61">
        <v>2000000</v>
      </c>
      <c r="H409" s="61">
        <v>2000000</v>
      </c>
      <c r="I409" s="61">
        <v>0</v>
      </c>
      <c r="J409" s="62">
        <v>0</v>
      </c>
      <c r="K409" s="63">
        <v>0</v>
      </c>
      <c r="L409" s="63">
        <v>173868.73454477201</v>
      </c>
      <c r="M409" s="63">
        <v>675931.36641832697</v>
      </c>
      <c r="N409" s="63">
        <v>750199.89903690096</v>
      </c>
      <c r="O409" s="63">
        <v>400000</v>
      </c>
      <c r="P409" s="63">
        <v>0</v>
      </c>
      <c r="Q409" s="63">
        <v>0</v>
      </c>
      <c r="R409" s="64">
        <v>0</v>
      </c>
      <c r="ALQ409" s="6"/>
    </row>
    <row r="410" spans="1:1005" ht="28.4" customHeight="1" x14ac:dyDescent="0.35">
      <c r="A410" s="66" t="s">
        <v>1183</v>
      </c>
      <c r="B410" s="67" t="s">
        <v>1125</v>
      </c>
      <c r="C410" s="67" t="s">
        <v>97</v>
      </c>
      <c r="D410" s="67" t="s">
        <v>98</v>
      </c>
      <c r="E410" s="59" t="s">
        <v>2058</v>
      </c>
      <c r="F410" s="60" t="s">
        <v>1184</v>
      </c>
      <c r="G410" s="61">
        <v>2500000</v>
      </c>
      <c r="H410" s="61">
        <v>2500000</v>
      </c>
      <c r="I410" s="61">
        <v>0</v>
      </c>
      <c r="J410" s="62">
        <v>0</v>
      </c>
      <c r="K410" s="63">
        <v>500000</v>
      </c>
      <c r="L410" s="63">
        <v>163002.04051199899</v>
      </c>
      <c r="M410" s="63">
        <v>633686.05207096401</v>
      </c>
      <c r="N410" s="63">
        <v>703311.90741703694</v>
      </c>
      <c r="O410" s="63">
        <v>500000</v>
      </c>
      <c r="P410" s="63">
        <v>0</v>
      </c>
      <c r="Q410" s="63">
        <v>0</v>
      </c>
      <c r="R410" s="64">
        <v>0</v>
      </c>
      <c r="ALQ410" s="6"/>
    </row>
    <row r="411" spans="1:1005" ht="28.4" customHeight="1" x14ac:dyDescent="0.35">
      <c r="A411" s="66" t="s">
        <v>1442</v>
      </c>
      <c r="B411" s="67" t="s">
        <v>1125</v>
      </c>
      <c r="C411" s="67" t="s">
        <v>97</v>
      </c>
      <c r="D411" s="67" t="s">
        <v>98</v>
      </c>
      <c r="E411" s="59" t="s">
        <v>1443</v>
      </c>
      <c r="F411" s="60" t="s">
        <v>1444</v>
      </c>
      <c r="G411" s="61">
        <v>9500000</v>
      </c>
      <c r="H411" s="61">
        <v>9500000</v>
      </c>
      <c r="I411" s="61">
        <v>0</v>
      </c>
      <c r="J411" s="62">
        <v>0</v>
      </c>
      <c r="K411" s="63">
        <v>0</v>
      </c>
      <c r="L411" s="63">
        <v>619407.753945595</v>
      </c>
      <c r="M411" s="63">
        <v>2408006.9978696601</v>
      </c>
      <c r="N411" s="63">
        <v>2672585.2481847401</v>
      </c>
      <c r="O411" s="63">
        <v>1900000</v>
      </c>
      <c r="P411" s="63">
        <v>1900000</v>
      </c>
      <c r="Q411" s="63">
        <v>0</v>
      </c>
      <c r="R411" s="64">
        <v>0</v>
      </c>
      <c r="ALQ411" s="6"/>
    </row>
    <row r="412" spans="1:1005" ht="28.4" customHeight="1" x14ac:dyDescent="0.35">
      <c r="A412" s="66" t="s">
        <v>1452</v>
      </c>
      <c r="B412" s="67" t="s">
        <v>1125</v>
      </c>
      <c r="C412" s="67" t="s">
        <v>97</v>
      </c>
      <c r="D412" s="67" t="s">
        <v>98</v>
      </c>
      <c r="E412" s="59" t="s">
        <v>2059</v>
      </c>
      <c r="F412" s="60" t="s">
        <v>1453</v>
      </c>
      <c r="G412" s="61">
        <v>1500000</v>
      </c>
      <c r="H412" s="61">
        <v>1500000</v>
      </c>
      <c r="I412" s="61">
        <v>0</v>
      </c>
      <c r="J412" s="62">
        <v>0</v>
      </c>
      <c r="K412" s="63">
        <v>240000</v>
      </c>
      <c r="L412" s="63">
        <v>78240.979445759396</v>
      </c>
      <c r="M412" s="63">
        <v>304169.30499406299</v>
      </c>
      <c r="N412" s="63">
        <v>337589.71556017798</v>
      </c>
      <c r="O412" s="63">
        <v>240000</v>
      </c>
      <c r="P412" s="63">
        <v>300000</v>
      </c>
      <c r="Q412" s="63">
        <v>0</v>
      </c>
      <c r="R412" s="64">
        <v>0</v>
      </c>
      <c r="ALQ412" s="6"/>
    </row>
    <row r="413" spans="1:1005" ht="28.4" customHeight="1" x14ac:dyDescent="0.35">
      <c r="A413" s="66" t="s">
        <v>1436</v>
      </c>
      <c r="B413" s="67" t="s">
        <v>1125</v>
      </c>
      <c r="C413" s="67" t="s">
        <v>97</v>
      </c>
      <c r="D413" s="67" t="s">
        <v>98</v>
      </c>
      <c r="E413" s="59" t="s">
        <v>1437</v>
      </c>
      <c r="F413" s="60" t="s">
        <v>1438</v>
      </c>
      <c r="G413" s="61">
        <v>4000000</v>
      </c>
      <c r="H413" s="61">
        <v>4000000</v>
      </c>
      <c r="I413" s="61">
        <v>0</v>
      </c>
      <c r="J413" s="62">
        <v>0</v>
      </c>
      <c r="K413" s="63">
        <v>0</v>
      </c>
      <c r="L413" s="63">
        <v>260803.264819198</v>
      </c>
      <c r="M413" s="63">
        <v>1013897.68331354</v>
      </c>
      <c r="N413" s="63">
        <v>1125299.0518672599</v>
      </c>
      <c r="O413" s="63">
        <v>800000</v>
      </c>
      <c r="P413" s="63">
        <v>800000</v>
      </c>
      <c r="Q413" s="63">
        <v>0</v>
      </c>
      <c r="R413" s="64">
        <v>0</v>
      </c>
      <c r="ALQ413" s="6"/>
    </row>
    <row r="414" spans="1:1005" ht="28.4" customHeight="1" x14ac:dyDescent="0.35">
      <c r="A414" s="66" t="s">
        <v>1520</v>
      </c>
      <c r="B414" s="67" t="s">
        <v>1125</v>
      </c>
      <c r="C414" s="67" t="s">
        <v>97</v>
      </c>
      <c r="D414" s="67" t="s">
        <v>98</v>
      </c>
      <c r="E414" s="59" t="s">
        <v>1521</v>
      </c>
      <c r="F414" s="60" t="s">
        <v>1522</v>
      </c>
      <c r="G414" s="61">
        <v>7000000</v>
      </c>
      <c r="H414" s="61">
        <v>7000000</v>
      </c>
      <c r="I414" s="61">
        <v>0</v>
      </c>
      <c r="J414" s="62">
        <v>0</v>
      </c>
      <c r="K414" s="63">
        <v>0</v>
      </c>
      <c r="L414" s="63">
        <v>456405.71343359601</v>
      </c>
      <c r="M414" s="63">
        <v>1774320.9457987</v>
      </c>
      <c r="N414" s="63">
        <v>1969273.3407677</v>
      </c>
      <c r="O414" s="63">
        <v>1400000</v>
      </c>
      <c r="P414" s="63">
        <v>1400000</v>
      </c>
      <c r="Q414" s="63">
        <v>0</v>
      </c>
      <c r="R414" s="64">
        <v>0</v>
      </c>
      <c r="ALQ414" s="6"/>
    </row>
    <row r="415" spans="1:1005" ht="28.4" customHeight="1" x14ac:dyDescent="0.35">
      <c r="A415" s="66" t="s">
        <v>1054</v>
      </c>
      <c r="B415" s="67" t="s">
        <v>1125</v>
      </c>
      <c r="C415" s="67" t="s">
        <v>97</v>
      </c>
      <c r="D415" s="67" t="s">
        <v>98</v>
      </c>
      <c r="E415" s="59" t="s">
        <v>1056</v>
      </c>
      <c r="F415" s="60" t="s">
        <v>1057</v>
      </c>
      <c r="G415" s="61">
        <v>2232000</v>
      </c>
      <c r="H415" s="61">
        <v>2232000</v>
      </c>
      <c r="I415" s="61">
        <v>0</v>
      </c>
      <c r="J415" s="62">
        <v>0</v>
      </c>
      <c r="K415" s="63">
        <v>446400</v>
      </c>
      <c r="L415" s="63">
        <v>145528.22176911199</v>
      </c>
      <c r="M415" s="63">
        <v>565754.90728895704</v>
      </c>
      <c r="N415" s="63">
        <v>627916.87094193103</v>
      </c>
      <c r="O415" s="63">
        <v>446400</v>
      </c>
      <c r="P415" s="63">
        <v>0</v>
      </c>
      <c r="Q415" s="63">
        <v>0</v>
      </c>
      <c r="R415" s="64">
        <v>0</v>
      </c>
      <c r="ALQ415" s="6"/>
    </row>
    <row r="416" spans="1:1005" ht="28.4" customHeight="1" x14ac:dyDescent="0.35">
      <c r="A416" s="66" t="s">
        <v>1658</v>
      </c>
      <c r="B416" s="67" t="s">
        <v>1125</v>
      </c>
      <c r="C416" s="67" t="s">
        <v>97</v>
      </c>
      <c r="D416" s="67" t="s">
        <v>98</v>
      </c>
      <c r="E416" s="59" t="s">
        <v>1659</v>
      </c>
      <c r="F416" s="60" t="s">
        <v>1660</v>
      </c>
      <c r="G416" s="61">
        <v>4600000</v>
      </c>
      <c r="H416" s="61">
        <v>4600000</v>
      </c>
      <c r="I416" s="61">
        <v>0</v>
      </c>
      <c r="J416" s="62">
        <v>0</v>
      </c>
      <c r="K416" s="63">
        <v>0</v>
      </c>
      <c r="L416" s="63">
        <v>0</v>
      </c>
      <c r="M416" s="63">
        <v>920000</v>
      </c>
      <c r="N416" s="63">
        <v>920000</v>
      </c>
      <c r="O416" s="63">
        <v>920000</v>
      </c>
      <c r="P416" s="63">
        <v>920000</v>
      </c>
      <c r="Q416" s="63">
        <v>920000</v>
      </c>
      <c r="R416" s="64">
        <v>0</v>
      </c>
      <c r="ALQ416" s="6"/>
    </row>
    <row r="417" spans="1:1005" ht="28.4" customHeight="1" x14ac:dyDescent="0.35">
      <c r="A417" s="66" t="s">
        <v>206</v>
      </c>
      <c r="B417" s="67" t="s">
        <v>1125</v>
      </c>
      <c r="C417" s="67" t="s">
        <v>97</v>
      </c>
      <c r="D417" s="67" t="s">
        <v>98</v>
      </c>
      <c r="E417" s="59" t="s">
        <v>207</v>
      </c>
      <c r="F417" s="60" t="s">
        <v>208</v>
      </c>
      <c r="G417" s="61">
        <v>2800000</v>
      </c>
      <c r="H417" s="61">
        <v>2800000</v>
      </c>
      <c r="I417" s="61">
        <v>0</v>
      </c>
      <c r="J417" s="62">
        <v>0</v>
      </c>
      <c r="K417" s="63">
        <v>1120000</v>
      </c>
      <c r="L417" s="63">
        <v>365124.570746877</v>
      </c>
      <c r="M417" s="63">
        <v>1314875.42925312</v>
      </c>
      <c r="N417" s="63">
        <v>-1.16415321826935E-10</v>
      </c>
      <c r="O417" s="63">
        <v>0</v>
      </c>
      <c r="P417" s="63">
        <v>0</v>
      </c>
      <c r="Q417" s="63">
        <v>0</v>
      </c>
      <c r="R417" s="64">
        <v>0</v>
      </c>
      <c r="ALQ417" s="6"/>
    </row>
    <row r="418" spans="1:1005" ht="28.4" customHeight="1" x14ac:dyDescent="0.35">
      <c r="A418" s="66" t="s">
        <v>1058</v>
      </c>
      <c r="B418" s="67" t="s">
        <v>1125</v>
      </c>
      <c r="C418" s="67" t="s">
        <v>97</v>
      </c>
      <c r="D418" s="67" t="s">
        <v>98</v>
      </c>
      <c r="E418" s="59" t="s">
        <v>1059</v>
      </c>
      <c r="F418" s="60" t="s">
        <v>1060</v>
      </c>
      <c r="G418" s="61">
        <v>3450000</v>
      </c>
      <c r="H418" s="61">
        <v>3450000</v>
      </c>
      <c r="I418" s="61">
        <v>0</v>
      </c>
      <c r="J418" s="62">
        <v>0</v>
      </c>
      <c r="K418" s="63">
        <v>690000</v>
      </c>
      <c r="L418" s="63">
        <v>224942.81590655801</v>
      </c>
      <c r="M418" s="63">
        <v>874486.75185793103</v>
      </c>
      <c r="N418" s="63">
        <v>970570.43223551102</v>
      </c>
      <c r="O418" s="63">
        <v>690000</v>
      </c>
      <c r="P418" s="63">
        <v>0</v>
      </c>
      <c r="Q418" s="63">
        <v>0</v>
      </c>
      <c r="R418" s="64">
        <v>0</v>
      </c>
      <c r="ALQ418" s="6"/>
    </row>
    <row r="419" spans="1:1005" ht="28.4" customHeight="1" x14ac:dyDescent="0.35">
      <c r="A419" s="66" t="s">
        <v>1664</v>
      </c>
      <c r="B419" s="67" t="s">
        <v>1125</v>
      </c>
      <c r="C419" s="67" t="s">
        <v>97</v>
      </c>
      <c r="D419" s="67" t="s">
        <v>98</v>
      </c>
      <c r="E419" s="59" t="s">
        <v>1665</v>
      </c>
      <c r="F419" s="60" t="s">
        <v>1666</v>
      </c>
      <c r="G419" s="61">
        <v>6000000</v>
      </c>
      <c r="H419" s="61">
        <v>6000000</v>
      </c>
      <c r="I419" s="61">
        <v>0</v>
      </c>
      <c r="J419" s="62">
        <v>0</v>
      </c>
      <c r="K419" s="63">
        <v>0</v>
      </c>
      <c r="L419" s="63">
        <v>312963.917783037</v>
      </c>
      <c r="M419" s="63">
        <v>1216677.2199762501</v>
      </c>
      <c r="N419" s="63">
        <v>1350358.8622407101</v>
      </c>
      <c r="O419" s="63">
        <v>960000</v>
      </c>
      <c r="P419" s="63">
        <v>960000</v>
      </c>
      <c r="Q419" s="63">
        <v>1200000</v>
      </c>
      <c r="R419" s="64">
        <v>0</v>
      </c>
      <c r="ALQ419" s="6"/>
    </row>
    <row r="420" spans="1:1005" ht="28.4" customHeight="1" x14ac:dyDescent="0.35">
      <c r="A420" s="66" t="s">
        <v>670</v>
      </c>
      <c r="B420" s="67" t="s">
        <v>1125</v>
      </c>
      <c r="C420" s="67" t="s">
        <v>97</v>
      </c>
      <c r="D420" s="67" t="s">
        <v>98</v>
      </c>
      <c r="E420" s="59" t="s">
        <v>671</v>
      </c>
      <c r="F420" s="60" t="s">
        <v>672</v>
      </c>
      <c r="G420" s="61">
        <v>1119998.19</v>
      </c>
      <c r="H420" s="61">
        <v>1119998.19</v>
      </c>
      <c r="I420" s="61">
        <v>0</v>
      </c>
      <c r="J420" s="62">
        <v>0</v>
      </c>
      <c r="K420" s="63">
        <v>298666</v>
      </c>
      <c r="L420" s="63">
        <v>97366.334863113196</v>
      </c>
      <c r="M420" s="63">
        <v>378520.95685565303</v>
      </c>
      <c r="N420" s="63">
        <v>345444.89828123403</v>
      </c>
      <c r="O420" s="63">
        <v>0</v>
      </c>
      <c r="P420" s="63">
        <v>0</v>
      </c>
      <c r="Q420" s="63">
        <v>0</v>
      </c>
      <c r="R420" s="64">
        <v>0</v>
      </c>
      <c r="ALQ420" s="6"/>
    </row>
    <row r="421" spans="1:1005" ht="28.4" customHeight="1" x14ac:dyDescent="0.35">
      <c r="A421" s="66" t="s">
        <v>200</v>
      </c>
      <c r="B421" s="67" t="s">
        <v>1125</v>
      </c>
      <c r="C421" s="67" t="s">
        <v>97</v>
      </c>
      <c r="D421" s="67" t="s">
        <v>98</v>
      </c>
      <c r="E421" s="59" t="s">
        <v>201</v>
      </c>
      <c r="F421" s="60" t="s">
        <v>202</v>
      </c>
      <c r="G421" s="61">
        <v>3000000</v>
      </c>
      <c r="H421" s="61">
        <v>3000000</v>
      </c>
      <c r="I421" s="61">
        <v>0</v>
      </c>
      <c r="J421" s="62">
        <v>0</v>
      </c>
      <c r="K421" s="63">
        <v>1200000</v>
      </c>
      <c r="L421" s="63">
        <v>391204.89722879702</v>
      </c>
      <c r="M421" s="63">
        <v>1408795.1027712</v>
      </c>
      <c r="N421" s="63">
        <v>0</v>
      </c>
      <c r="O421" s="63">
        <v>0</v>
      </c>
      <c r="P421" s="63">
        <v>0</v>
      </c>
      <c r="Q421" s="63">
        <v>0</v>
      </c>
      <c r="R421" s="64">
        <v>0</v>
      </c>
      <c r="ALQ421" s="6"/>
    </row>
    <row r="422" spans="1:1005" ht="28.4" customHeight="1" x14ac:dyDescent="0.35">
      <c r="A422" s="66" t="s">
        <v>1449</v>
      </c>
      <c r="B422" s="67" t="s">
        <v>1125</v>
      </c>
      <c r="C422" s="67" t="s">
        <v>97</v>
      </c>
      <c r="D422" s="67" t="s">
        <v>98</v>
      </c>
      <c r="E422" s="59" t="s">
        <v>1450</v>
      </c>
      <c r="F422" s="60" t="s">
        <v>1451</v>
      </c>
      <c r="G422" s="61">
        <v>3000000</v>
      </c>
      <c r="H422" s="61">
        <v>3000000</v>
      </c>
      <c r="I422" s="61">
        <v>0</v>
      </c>
      <c r="J422" s="62">
        <v>0</v>
      </c>
      <c r="K422" s="63">
        <v>0</v>
      </c>
      <c r="L422" s="63">
        <v>195602.44861439799</v>
      </c>
      <c r="M422" s="63">
        <v>760423.262485157</v>
      </c>
      <c r="N422" s="63">
        <v>843974.28890044498</v>
      </c>
      <c r="O422" s="63">
        <v>600000</v>
      </c>
      <c r="P422" s="63">
        <v>600000</v>
      </c>
      <c r="Q422" s="63">
        <v>0</v>
      </c>
      <c r="R422" s="64">
        <v>0</v>
      </c>
      <c r="ALQ422" s="6"/>
    </row>
    <row r="423" spans="1:1005" ht="28.4" customHeight="1" x14ac:dyDescent="0.35">
      <c r="A423" s="66" t="s">
        <v>1439</v>
      </c>
      <c r="B423" s="67" t="s">
        <v>1125</v>
      </c>
      <c r="C423" s="67" t="s">
        <v>97</v>
      </c>
      <c r="D423" s="67" t="s">
        <v>98</v>
      </c>
      <c r="E423" s="59" t="s">
        <v>1440</v>
      </c>
      <c r="F423" s="60" t="s">
        <v>1441</v>
      </c>
      <c r="G423" s="61">
        <v>3600000</v>
      </c>
      <c r="H423" s="61">
        <v>3600000</v>
      </c>
      <c r="I423" s="61">
        <v>0</v>
      </c>
      <c r="J423" s="62">
        <v>0</v>
      </c>
      <c r="K423" s="63">
        <v>0</v>
      </c>
      <c r="L423" s="63">
        <v>234722.938337278</v>
      </c>
      <c r="M423" s="63">
        <v>912507.91498218803</v>
      </c>
      <c r="N423" s="63">
        <v>1012769.14668053</v>
      </c>
      <c r="O423" s="63">
        <v>720000</v>
      </c>
      <c r="P423" s="63">
        <v>720000</v>
      </c>
      <c r="Q423" s="63">
        <v>0</v>
      </c>
      <c r="R423" s="64">
        <v>0</v>
      </c>
      <c r="ALQ423" s="6"/>
    </row>
    <row r="424" spans="1:1005" ht="28.4" customHeight="1" x14ac:dyDescent="0.35">
      <c r="A424" s="66" t="s">
        <v>203</v>
      </c>
      <c r="B424" s="67" t="s">
        <v>1125</v>
      </c>
      <c r="C424" s="67" t="s">
        <v>97</v>
      </c>
      <c r="D424" s="67" t="s">
        <v>98</v>
      </c>
      <c r="E424" s="59" t="s">
        <v>204</v>
      </c>
      <c r="F424" s="60" t="s">
        <v>205</v>
      </c>
      <c r="G424" s="61">
        <v>2500000</v>
      </c>
      <c r="H424" s="61">
        <v>2500000</v>
      </c>
      <c r="I424" s="61">
        <v>0</v>
      </c>
      <c r="J424" s="62">
        <v>0</v>
      </c>
      <c r="K424" s="63">
        <v>1000000</v>
      </c>
      <c r="L424" s="63">
        <v>326004.08102399699</v>
      </c>
      <c r="M424" s="63">
        <v>1173995.918976</v>
      </c>
      <c r="N424" s="63">
        <v>-1.16415321826935E-10</v>
      </c>
      <c r="O424" s="63">
        <v>0</v>
      </c>
      <c r="P424" s="63">
        <v>0</v>
      </c>
      <c r="Q424" s="63">
        <v>0</v>
      </c>
      <c r="R424" s="64">
        <v>0</v>
      </c>
      <c r="ALQ424" s="6"/>
    </row>
    <row r="425" spans="1:1005" ht="28.4" customHeight="1" x14ac:dyDescent="0.35">
      <c r="A425" s="66" t="s">
        <v>1061</v>
      </c>
      <c r="B425" s="67" t="s">
        <v>1125</v>
      </c>
      <c r="C425" s="67" t="s">
        <v>97</v>
      </c>
      <c r="D425" s="67" t="s">
        <v>98</v>
      </c>
      <c r="E425" s="59" t="s">
        <v>1062</v>
      </c>
      <c r="F425" s="60" t="s">
        <v>1063</v>
      </c>
      <c r="G425" s="61">
        <v>3000000</v>
      </c>
      <c r="H425" s="61">
        <v>3000000</v>
      </c>
      <c r="I425" s="61">
        <v>0</v>
      </c>
      <c r="J425" s="62">
        <v>0</v>
      </c>
      <c r="K425" s="63">
        <v>0</v>
      </c>
      <c r="L425" s="63">
        <v>260803.264819198</v>
      </c>
      <c r="M425" s="63">
        <v>1013897.68331354</v>
      </c>
      <c r="N425" s="63">
        <v>1125299.0518672599</v>
      </c>
      <c r="O425" s="63">
        <v>600000</v>
      </c>
      <c r="P425" s="63">
        <v>0</v>
      </c>
      <c r="Q425" s="63">
        <v>0</v>
      </c>
      <c r="R425" s="64">
        <v>0</v>
      </c>
      <c r="ALQ425" s="6"/>
    </row>
    <row r="426" spans="1:1005" ht="28.4" customHeight="1" x14ac:dyDescent="0.35">
      <c r="A426" s="66" t="s">
        <v>209</v>
      </c>
      <c r="B426" s="67" t="s">
        <v>1125</v>
      </c>
      <c r="C426" s="67" t="s">
        <v>97</v>
      </c>
      <c r="D426" s="67" t="s">
        <v>98</v>
      </c>
      <c r="E426" s="59" t="s">
        <v>210</v>
      </c>
      <c r="F426" s="60" t="s">
        <v>211</v>
      </c>
      <c r="G426" s="61">
        <v>2200000</v>
      </c>
      <c r="H426" s="61">
        <v>2200000</v>
      </c>
      <c r="I426" s="61">
        <v>0</v>
      </c>
      <c r="J426" s="62">
        <v>0</v>
      </c>
      <c r="K426" s="63">
        <v>880000</v>
      </c>
      <c r="L426" s="63">
        <v>286883.59130111802</v>
      </c>
      <c r="M426" s="63">
        <v>1033116.40869888</v>
      </c>
      <c r="N426" s="63">
        <v>0</v>
      </c>
      <c r="O426" s="63">
        <v>0</v>
      </c>
      <c r="P426" s="63">
        <v>0</v>
      </c>
      <c r="Q426" s="63">
        <v>0</v>
      </c>
      <c r="R426" s="64">
        <v>0</v>
      </c>
      <c r="ALQ426" s="6"/>
    </row>
    <row r="427" spans="1:1005" ht="28.4" customHeight="1" x14ac:dyDescent="0.35">
      <c r="A427" s="66" t="s">
        <v>1349</v>
      </c>
      <c r="B427" s="67" t="s">
        <v>96</v>
      </c>
      <c r="C427" s="67" t="s">
        <v>97</v>
      </c>
      <c r="D427" s="67" t="s">
        <v>98</v>
      </c>
      <c r="E427" s="59" t="s">
        <v>1350</v>
      </c>
      <c r="F427" s="60" t="s">
        <v>1351</v>
      </c>
      <c r="G427" s="61">
        <v>12900000</v>
      </c>
      <c r="H427" s="61">
        <v>12900000</v>
      </c>
      <c r="I427" s="61">
        <v>0</v>
      </c>
      <c r="J427" s="62">
        <v>0</v>
      </c>
      <c r="K427" s="63">
        <v>2064000</v>
      </c>
      <c r="L427" s="63">
        <v>672872.42323353002</v>
      </c>
      <c r="M427" s="63">
        <v>2615856.0229489398</v>
      </c>
      <c r="N427" s="63">
        <v>2903271.5538175302</v>
      </c>
      <c r="O427" s="63">
        <v>2064000</v>
      </c>
      <c r="P427" s="63">
        <v>2580000</v>
      </c>
      <c r="Q427" s="63">
        <v>0</v>
      </c>
      <c r="R427" s="64">
        <v>0</v>
      </c>
      <c r="ALQ427" s="6"/>
    </row>
    <row r="428" spans="1:1005" ht="28.4" customHeight="1" x14ac:dyDescent="0.35">
      <c r="A428" s="66" t="s">
        <v>95</v>
      </c>
      <c r="B428" s="67" t="s">
        <v>96</v>
      </c>
      <c r="C428" s="67" t="s">
        <v>97</v>
      </c>
      <c r="D428" s="67" t="s">
        <v>98</v>
      </c>
      <c r="E428" s="59" t="s">
        <v>99</v>
      </c>
      <c r="F428" s="60" t="s">
        <v>100</v>
      </c>
      <c r="G428" s="61">
        <v>2000000</v>
      </c>
      <c r="H428" s="61">
        <v>2000000</v>
      </c>
      <c r="I428" s="61">
        <v>0</v>
      </c>
      <c r="J428" s="62">
        <v>0</v>
      </c>
      <c r="K428" s="63">
        <v>1600000</v>
      </c>
      <c r="L428" s="63">
        <v>400000</v>
      </c>
      <c r="M428" s="63">
        <v>0</v>
      </c>
      <c r="N428" s="63">
        <v>0</v>
      </c>
      <c r="O428" s="63">
        <v>0</v>
      </c>
      <c r="P428" s="63">
        <v>0</v>
      </c>
      <c r="Q428" s="63">
        <v>0</v>
      </c>
      <c r="R428" s="64">
        <v>0</v>
      </c>
      <c r="ALQ428" s="6"/>
    </row>
    <row r="429" spans="1:1005" ht="28.4" customHeight="1" x14ac:dyDescent="0.35">
      <c r="A429" s="66" t="s">
        <v>702</v>
      </c>
      <c r="B429" s="67" t="s">
        <v>703</v>
      </c>
      <c r="C429" s="67" t="s">
        <v>97</v>
      </c>
      <c r="D429" s="67" t="s">
        <v>98</v>
      </c>
      <c r="E429" s="59" t="s">
        <v>704</v>
      </c>
      <c r="F429" s="60" t="s">
        <v>705</v>
      </c>
      <c r="G429" s="61">
        <v>800000</v>
      </c>
      <c r="H429" s="61">
        <v>800000</v>
      </c>
      <c r="I429" s="61">
        <v>0</v>
      </c>
      <c r="J429" s="62">
        <v>0</v>
      </c>
      <c r="K429" s="63">
        <v>213333</v>
      </c>
      <c r="L429" s="63">
        <v>69547.428617092402</v>
      </c>
      <c r="M429" s="63">
        <v>270372.29309291003</v>
      </c>
      <c r="N429" s="63">
        <v>246747.27828999801</v>
      </c>
      <c r="O429" s="63">
        <v>0</v>
      </c>
      <c r="P429" s="63">
        <v>0</v>
      </c>
      <c r="Q429" s="63">
        <v>0</v>
      </c>
      <c r="R429" s="64">
        <v>0</v>
      </c>
      <c r="ALQ429" s="6"/>
    </row>
    <row r="430" spans="1:1005" ht="28.4" customHeight="1" x14ac:dyDescent="0.35">
      <c r="A430" s="66" t="s">
        <v>212</v>
      </c>
      <c r="B430" s="67" t="s">
        <v>213</v>
      </c>
      <c r="C430" s="67" t="s">
        <v>97</v>
      </c>
      <c r="D430" s="67" t="s">
        <v>98</v>
      </c>
      <c r="E430" s="59" t="s">
        <v>214</v>
      </c>
      <c r="F430" s="60" t="s">
        <v>215</v>
      </c>
      <c r="G430" s="61">
        <v>2260000</v>
      </c>
      <c r="H430" s="61">
        <v>2260000</v>
      </c>
      <c r="I430" s="61">
        <v>0</v>
      </c>
      <c r="J430" s="62">
        <v>0</v>
      </c>
      <c r="K430" s="63">
        <v>904000</v>
      </c>
      <c r="L430" s="63">
        <v>294707.68924569298</v>
      </c>
      <c r="M430" s="63">
        <v>1061292.3107543101</v>
      </c>
      <c r="N430" s="63">
        <v>-1.16415321826935E-10</v>
      </c>
      <c r="O430" s="63">
        <v>0</v>
      </c>
      <c r="P430" s="63">
        <v>0</v>
      </c>
      <c r="Q430" s="63">
        <v>0</v>
      </c>
      <c r="R430" s="64">
        <v>0</v>
      </c>
      <c r="ALQ430" s="6"/>
    </row>
    <row r="431" spans="1:1005" ht="28.4" customHeight="1" x14ac:dyDescent="0.35">
      <c r="A431" s="66" t="s">
        <v>384</v>
      </c>
      <c r="B431" s="67" t="s">
        <v>385</v>
      </c>
      <c r="C431" s="67" t="s">
        <v>97</v>
      </c>
      <c r="D431" s="67" t="s">
        <v>98</v>
      </c>
      <c r="E431" s="59" t="s">
        <v>386</v>
      </c>
      <c r="F431" s="60" t="s">
        <v>387</v>
      </c>
      <c r="G431" s="61">
        <v>2732450</v>
      </c>
      <c r="H431" s="61">
        <v>2732450</v>
      </c>
      <c r="I431" s="61">
        <v>0</v>
      </c>
      <c r="J431" s="62">
        <v>0</v>
      </c>
      <c r="K431" s="63">
        <v>2732450</v>
      </c>
      <c r="L431" s="63">
        <v>0</v>
      </c>
      <c r="M431" s="63">
        <v>0</v>
      </c>
      <c r="N431" s="63">
        <v>0</v>
      </c>
      <c r="O431" s="63">
        <v>0</v>
      </c>
      <c r="P431" s="63">
        <v>0</v>
      </c>
      <c r="Q431" s="63">
        <v>0</v>
      </c>
      <c r="R431" s="64">
        <v>0</v>
      </c>
      <c r="ALQ431" s="6"/>
    </row>
    <row r="432" spans="1:1005" ht="28.4" customHeight="1" x14ac:dyDescent="0.35">
      <c r="A432" s="66" t="s">
        <v>1116</v>
      </c>
      <c r="B432" s="67" t="s">
        <v>1117</v>
      </c>
      <c r="C432" s="67" t="s">
        <v>97</v>
      </c>
      <c r="D432" s="67" t="s">
        <v>98</v>
      </c>
      <c r="E432" s="59" t="s">
        <v>1118</v>
      </c>
      <c r="F432" s="60" t="s">
        <v>1119</v>
      </c>
      <c r="G432" s="61">
        <v>1600000</v>
      </c>
      <c r="H432" s="61">
        <v>1600000</v>
      </c>
      <c r="I432" s="61">
        <v>0</v>
      </c>
      <c r="J432" s="62">
        <v>0</v>
      </c>
      <c r="K432" s="63">
        <v>320000</v>
      </c>
      <c r="L432" s="63">
        <v>104321.305927679</v>
      </c>
      <c r="M432" s="63">
        <v>405559.073325417</v>
      </c>
      <c r="N432" s="63">
        <v>450119.62074690399</v>
      </c>
      <c r="O432" s="63">
        <v>320000</v>
      </c>
      <c r="P432" s="63">
        <v>0</v>
      </c>
      <c r="Q432" s="63">
        <v>0</v>
      </c>
      <c r="R432" s="64">
        <v>0</v>
      </c>
      <c r="ALQ432" s="6"/>
    </row>
    <row r="433" spans="1:1005" ht="28.4" customHeight="1" x14ac:dyDescent="0.35">
      <c r="A433" s="66" t="s">
        <v>1112</v>
      </c>
      <c r="B433" s="67" t="s">
        <v>1113</v>
      </c>
      <c r="C433" s="67" t="s">
        <v>97</v>
      </c>
      <c r="D433" s="67" t="s">
        <v>98</v>
      </c>
      <c r="E433" s="59" t="s">
        <v>1114</v>
      </c>
      <c r="F433" s="60" t="s">
        <v>1115</v>
      </c>
      <c r="G433" s="61">
        <v>1490000</v>
      </c>
      <c r="H433" s="61">
        <v>1490000</v>
      </c>
      <c r="I433" s="61">
        <v>0</v>
      </c>
      <c r="J433" s="62">
        <v>0</v>
      </c>
      <c r="K433" s="63">
        <v>298000</v>
      </c>
      <c r="L433" s="63">
        <v>97149.216145151193</v>
      </c>
      <c r="M433" s="63">
        <v>377676.88703429501</v>
      </c>
      <c r="N433" s="63">
        <v>419173.89682055399</v>
      </c>
      <c r="O433" s="63">
        <v>298000</v>
      </c>
      <c r="P433" s="63">
        <v>0</v>
      </c>
      <c r="Q433" s="63">
        <v>0</v>
      </c>
      <c r="R433" s="64">
        <v>0</v>
      </c>
      <c r="ALQ433" s="6"/>
    </row>
    <row r="434" spans="1:1005" ht="28.4" customHeight="1" x14ac:dyDescent="0.35">
      <c r="A434" s="66" t="s">
        <v>354</v>
      </c>
      <c r="B434" s="67" t="s">
        <v>355</v>
      </c>
      <c r="C434" s="67" t="s">
        <v>97</v>
      </c>
      <c r="D434" s="67" t="s">
        <v>98</v>
      </c>
      <c r="E434" s="59" t="s">
        <v>356</v>
      </c>
      <c r="F434" s="60" t="s">
        <v>357</v>
      </c>
      <c r="G434" s="61">
        <v>2300000</v>
      </c>
      <c r="H434" s="61">
        <v>2300000</v>
      </c>
      <c r="I434" s="61">
        <v>0</v>
      </c>
      <c r="J434" s="62">
        <v>0</v>
      </c>
      <c r="K434" s="63">
        <v>920000</v>
      </c>
      <c r="L434" s="63">
        <v>299923.75454207702</v>
      </c>
      <c r="M434" s="63">
        <v>1080076.24545792</v>
      </c>
      <c r="N434" s="63">
        <v>0</v>
      </c>
      <c r="O434" s="63">
        <v>0</v>
      </c>
      <c r="P434" s="63">
        <v>0</v>
      </c>
      <c r="Q434" s="63">
        <v>0</v>
      </c>
      <c r="R434" s="64">
        <v>0</v>
      </c>
      <c r="ALQ434" s="6"/>
    </row>
    <row r="435" spans="1:1005" ht="28.4" customHeight="1" x14ac:dyDescent="0.35">
      <c r="A435" s="66" t="s">
        <v>664</v>
      </c>
      <c r="B435" s="67" t="s">
        <v>106</v>
      </c>
      <c r="C435" s="67" t="s">
        <v>97</v>
      </c>
      <c r="D435" s="67" t="s">
        <v>98</v>
      </c>
      <c r="E435" s="59" t="s">
        <v>665</v>
      </c>
      <c r="F435" s="60" t="s">
        <v>666</v>
      </c>
      <c r="G435" s="61">
        <v>500000</v>
      </c>
      <c r="H435" s="61">
        <v>500000</v>
      </c>
      <c r="I435" s="61">
        <v>0</v>
      </c>
      <c r="J435" s="62">
        <v>0</v>
      </c>
      <c r="K435" s="63">
        <v>133333</v>
      </c>
      <c r="L435" s="63">
        <v>43467.102135172601</v>
      </c>
      <c r="M435" s="63">
        <v>168982.52476155601</v>
      </c>
      <c r="N435" s="63">
        <v>154217.373103272</v>
      </c>
      <c r="O435" s="63">
        <v>0</v>
      </c>
      <c r="P435" s="63">
        <v>0</v>
      </c>
      <c r="Q435" s="63">
        <v>0</v>
      </c>
      <c r="R435" s="64">
        <v>0</v>
      </c>
      <c r="ALQ435" s="6"/>
    </row>
    <row r="436" spans="1:1005" ht="28.4" customHeight="1" x14ac:dyDescent="0.35">
      <c r="A436" s="66" t="s">
        <v>1044</v>
      </c>
      <c r="B436" s="67" t="s">
        <v>106</v>
      </c>
      <c r="C436" s="67" t="s">
        <v>97</v>
      </c>
      <c r="D436" s="67" t="s">
        <v>98</v>
      </c>
      <c r="E436" s="59" t="s">
        <v>1045</v>
      </c>
      <c r="F436" s="60" t="s">
        <v>1046</v>
      </c>
      <c r="G436" s="61">
        <v>1250000</v>
      </c>
      <c r="H436" s="61">
        <v>1250000</v>
      </c>
      <c r="I436" s="61">
        <v>0</v>
      </c>
      <c r="J436" s="62">
        <v>0</v>
      </c>
      <c r="K436" s="63">
        <v>250000</v>
      </c>
      <c r="L436" s="63">
        <v>81501.020255999305</v>
      </c>
      <c r="M436" s="63">
        <v>316843.02603548201</v>
      </c>
      <c r="N436" s="63">
        <v>351655.95370851899</v>
      </c>
      <c r="O436" s="63">
        <v>250000</v>
      </c>
      <c r="P436" s="63">
        <v>0</v>
      </c>
      <c r="Q436" s="63">
        <v>0</v>
      </c>
      <c r="R436" s="64">
        <v>0</v>
      </c>
      <c r="ALQ436" s="6"/>
    </row>
    <row r="437" spans="1:1005" ht="28.4" customHeight="1" x14ac:dyDescent="0.35">
      <c r="A437" s="66" t="s">
        <v>1047</v>
      </c>
      <c r="B437" s="67" t="s">
        <v>106</v>
      </c>
      <c r="C437" s="67" t="s">
        <v>97</v>
      </c>
      <c r="D437" s="67" t="s">
        <v>98</v>
      </c>
      <c r="E437" s="59" t="s">
        <v>1048</v>
      </c>
      <c r="F437" s="60" t="s">
        <v>1049</v>
      </c>
      <c r="G437" s="61">
        <v>1250000</v>
      </c>
      <c r="H437" s="61">
        <v>1250000</v>
      </c>
      <c r="I437" s="61">
        <v>0</v>
      </c>
      <c r="J437" s="62">
        <v>0</v>
      </c>
      <c r="K437" s="63">
        <v>250000</v>
      </c>
      <c r="L437" s="63">
        <v>81501.020255999305</v>
      </c>
      <c r="M437" s="63">
        <v>316843.02603548201</v>
      </c>
      <c r="N437" s="63">
        <v>351655.95370851899</v>
      </c>
      <c r="O437" s="63">
        <v>250000</v>
      </c>
      <c r="P437" s="63">
        <v>0</v>
      </c>
      <c r="Q437" s="63">
        <v>0</v>
      </c>
      <c r="R437" s="64">
        <v>0</v>
      </c>
      <c r="ALQ437" s="6"/>
    </row>
    <row r="438" spans="1:1005" ht="28.4" customHeight="1" x14ac:dyDescent="0.35">
      <c r="A438" s="66" t="s">
        <v>780</v>
      </c>
      <c r="B438" s="67" t="s">
        <v>106</v>
      </c>
      <c r="C438" s="67" t="s">
        <v>97</v>
      </c>
      <c r="D438" s="67" t="s">
        <v>98</v>
      </c>
      <c r="E438" s="59" t="s">
        <v>781</v>
      </c>
      <c r="F438" s="60" t="s">
        <v>782</v>
      </c>
      <c r="G438" s="61">
        <v>3200000</v>
      </c>
      <c r="H438" s="61">
        <v>3200000</v>
      </c>
      <c r="I438" s="61">
        <v>0</v>
      </c>
      <c r="J438" s="62">
        <v>0</v>
      </c>
      <c r="K438" s="63">
        <v>0</v>
      </c>
      <c r="L438" s="63">
        <v>417285.22371071699</v>
      </c>
      <c r="M438" s="63">
        <v>1622236.2933016701</v>
      </c>
      <c r="N438" s="63">
        <v>1160478.4829876199</v>
      </c>
      <c r="O438" s="63">
        <v>0</v>
      </c>
      <c r="P438" s="63">
        <v>0</v>
      </c>
      <c r="Q438" s="63">
        <v>0</v>
      </c>
      <c r="R438" s="64">
        <v>0</v>
      </c>
      <c r="ALQ438" s="6"/>
    </row>
    <row r="439" spans="1:1005" ht="28.4" customHeight="1" x14ac:dyDescent="0.35">
      <c r="A439" s="66" t="s">
        <v>1041</v>
      </c>
      <c r="B439" s="67" t="s">
        <v>106</v>
      </c>
      <c r="C439" s="67" t="s">
        <v>97</v>
      </c>
      <c r="D439" s="67" t="s">
        <v>98</v>
      </c>
      <c r="E439" s="59" t="s">
        <v>1042</v>
      </c>
      <c r="F439" s="60" t="s">
        <v>1043</v>
      </c>
      <c r="G439" s="61">
        <v>3000000</v>
      </c>
      <c r="H439" s="61">
        <v>3000000</v>
      </c>
      <c r="I439" s="61">
        <v>0</v>
      </c>
      <c r="J439" s="62">
        <v>0</v>
      </c>
      <c r="K439" s="63">
        <v>600000</v>
      </c>
      <c r="L439" s="63">
        <v>195602.44861439799</v>
      </c>
      <c r="M439" s="63">
        <v>760423.262485157</v>
      </c>
      <c r="N439" s="63">
        <v>843974.28890044498</v>
      </c>
      <c r="O439" s="63">
        <v>600000</v>
      </c>
      <c r="P439" s="63">
        <v>0</v>
      </c>
      <c r="Q439" s="63">
        <v>0</v>
      </c>
      <c r="R439" s="64">
        <v>0</v>
      </c>
      <c r="ALQ439" s="6"/>
    </row>
    <row r="440" spans="1:1005" ht="28.4" customHeight="1" x14ac:dyDescent="0.35">
      <c r="A440" s="66" t="s">
        <v>182</v>
      </c>
      <c r="B440" s="67" t="s">
        <v>106</v>
      </c>
      <c r="C440" s="67" t="s">
        <v>97</v>
      </c>
      <c r="D440" s="67" t="s">
        <v>98</v>
      </c>
      <c r="E440" s="59" t="s">
        <v>183</v>
      </c>
      <c r="F440" s="60" t="s">
        <v>184</v>
      </c>
      <c r="G440" s="61">
        <v>1300000</v>
      </c>
      <c r="H440" s="61">
        <v>1300000</v>
      </c>
      <c r="I440" s="61">
        <v>0</v>
      </c>
      <c r="J440" s="62">
        <v>0</v>
      </c>
      <c r="K440" s="63">
        <v>520000</v>
      </c>
      <c r="L440" s="63">
        <v>169522.12213247901</v>
      </c>
      <c r="M440" s="63">
        <v>610477.87786752102</v>
      </c>
      <c r="N440" s="63">
        <v>-5.8207660913467401E-11</v>
      </c>
      <c r="O440" s="63">
        <v>0</v>
      </c>
      <c r="P440" s="63">
        <v>0</v>
      </c>
      <c r="Q440" s="63">
        <v>0</v>
      </c>
      <c r="R440" s="64">
        <v>0</v>
      </c>
      <c r="ALQ440" s="6"/>
    </row>
    <row r="441" spans="1:1005" ht="28.4" customHeight="1" x14ac:dyDescent="0.35">
      <c r="A441" s="66" t="s">
        <v>699</v>
      </c>
      <c r="B441" s="67" t="s">
        <v>106</v>
      </c>
      <c r="C441" s="67" t="s">
        <v>97</v>
      </c>
      <c r="D441" s="67" t="s">
        <v>98</v>
      </c>
      <c r="E441" s="59" t="s">
        <v>700</v>
      </c>
      <c r="F441" s="60" t="s">
        <v>701</v>
      </c>
      <c r="G441" s="61">
        <v>700000</v>
      </c>
      <c r="H441" s="61">
        <v>700000</v>
      </c>
      <c r="I441" s="61">
        <v>0</v>
      </c>
      <c r="J441" s="62">
        <v>0</v>
      </c>
      <c r="K441" s="63">
        <v>186667</v>
      </c>
      <c r="L441" s="63">
        <v>60854.203792506501</v>
      </c>
      <c r="M441" s="63">
        <v>236576.548563861</v>
      </c>
      <c r="N441" s="63">
        <v>215902.247643632</v>
      </c>
      <c r="O441" s="63">
        <v>0</v>
      </c>
      <c r="P441" s="63">
        <v>0</v>
      </c>
      <c r="Q441" s="63">
        <v>0</v>
      </c>
      <c r="R441" s="64">
        <v>0</v>
      </c>
      <c r="ALQ441" s="6"/>
    </row>
    <row r="442" spans="1:1005" ht="28.4" customHeight="1" x14ac:dyDescent="0.35">
      <c r="A442" s="66" t="s">
        <v>105</v>
      </c>
      <c r="B442" s="67" t="s">
        <v>106</v>
      </c>
      <c r="C442" s="67" t="s">
        <v>97</v>
      </c>
      <c r="D442" s="67" t="s">
        <v>98</v>
      </c>
      <c r="E442" s="59" t="s">
        <v>107</v>
      </c>
      <c r="F442" s="60" t="s">
        <v>108</v>
      </c>
      <c r="G442" s="61">
        <v>2200000</v>
      </c>
      <c r="H442" s="61">
        <v>2200000</v>
      </c>
      <c r="I442" s="61">
        <v>0</v>
      </c>
      <c r="J442" s="62">
        <v>0</v>
      </c>
      <c r="K442" s="63">
        <v>1760000</v>
      </c>
      <c r="L442" s="63">
        <v>440000</v>
      </c>
      <c r="M442" s="63">
        <v>0</v>
      </c>
      <c r="N442" s="63">
        <v>0</v>
      </c>
      <c r="O442" s="63">
        <v>0</v>
      </c>
      <c r="P442" s="63">
        <v>0</v>
      </c>
      <c r="Q442" s="63">
        <v>0</v>
      </c>
      <c r="R442" s="64">
        <v>0</v>
      </c>
      <c r="ALQ442" s="6"/>
    </row>
    <row r="443" spans="1:1005" ht="28.4" customHeight="1" x14ac:dyDescent="0.35">
      <c r="A443" s="66" t="s">
        <v>185</v>
      </c>
      <c r="B443" s="67" t="s">
        <v>106</v>
      </c>
      <c r="C443" s="67" t="s">
        <v>97</v>
      </c>
      <c r="D443" s="67" t="s">
        <v>98</v>
      </c>
      <c r="E443" s="59" t="s">
        <v>186</v>
      </c>
      <c r="F443" s="60" t="s">
        <v>187</v>
      </c>
      <c r="G443" s="61">
        <v>1724559</v>
      </c>
      <c r="H443" s="61">
        <v>1724559</v>
      </c>
      <c r="I443" s="61">
        <v>0</v>
      </c>
      <c r="J443" s="62">
        <v>0</v>
      </c>
      <c r="K443" s="63">
        <v>689824</v>
      </c>
      <c r="L443" s="63">
        <v>224885.43918829801</v>
      </c>
      <c r="M443" s="63">
        <v>809849.56081170205</v>
      </c>
      <c r="N443" s="63">
        <v>-5.8207660913467401E-11</v>
      </c>
      <c r="O443" s="63">
        <v>0</v>
      </c>
      <c r="P443" s="63">
        <v>0</v>
      </c>
      <c r="Q443" s="63">
        <v>0</v>
      </c>
      <c r="R443" s="64">
        <v>0</v>
      </c>
      <c r="ALQ443" s="6"/>
    </row>
    <row r="444" spans="1:1005" ht="28.4" customHeight="1" x14ac:dyDescent="0.35">
      <c r="A444" s="66" t="s">
        <v>1035</v>
      </c>
      <c r="B444" s="67" t="s">
        <v>179</v>
      </c>
      <c r="C444" s="67" t="s">
        <v>97</v>
      </c>
      <c r="D444" s="67" t="s">
        <v>98</v>
      </c>
      <c r="E444" s="59" t="s">
        <v>1036</v>
      </c>
      <c r="F444" s="60" t="s">
        <v>1037</v>
      </c>
      <c r="G444" s="61">
        <v>1170000</v>
      </c>
      <c r="H444" s="61">
        <v>1170000</v>
      </c>
      <c r="I444" s="61">
        <v>0</v>
      </c>
      <c r="J444" s="62">
        <v>0</v>
      </c>
      <c r="K444" s="63">
        <v>0</v>
      </c>
      <c r="L444" s="63">
        <v>101713.273279487</v>
      </c>
      <c r="M444" s="63">
        <v>395420.096492282</v>
      </c>
      <c r="N444" s="63">
        <v>438866.63022823102</v>
      </c>
      <c r="O444" s="63">
        <v>234000</v>
      </c>
      <c r="P444" s="63">
        <v>0</v>
      </c>
      <c r="Q444" s="63">
        <v>0</v>
      </c>
      <c r="R444" s="64">
        <v>0</v>
      </c>
      <c r="ALQ444" s="6"/>
    </row>
    <row r="445" spans="1:1005" ht="28.4" customHeight="1" x14ac:dyDescent="0.35">
      <c r="A445" s="66" t="s">
        <v>178</v>
      </c>
      <c r="B445" s="67" t="s">
        <v>179</v>
      </c>
      <c r="C445" s="67" t="s">
        <v>97</v>
      </c>
      <c r="D445" s="67" t="s">
        <v>98</v>
      </c>
      <c r="E445" s="59" t="s">
        <v>180</v>
      </c>
      <c r="F445" s="60" t="s">
        <v>181</v>
      </c>
      <c r="G445" s="61">
        <v>1185000</v>
      </c>
      <c r="H445" s="61">
        <v>1185000</v>
      </c>
      <c r="I445" s="61">
        <v>0</v>
      </c>
      <c r="J445" s="62">
        <v>0</v>
      </c>
      <c r="K445" s="63">
        <v>474000</v>
      </c>
      <c r="L445" s="63">
        <v>154525.93440537501</v>
      </c>
      <c r="M445" s="63">
        <v>556474.06559462496</v>
      </c>
      <c r="N445" s="63">
        <v>0</v>
      </c>
      <c r="O445" s="63">
        <v>0</v>
      </c>
      <c r="P445" s="63">
        <v>0</v>
      </c>
      <c r="Q445" s="63">
        <v>0</v>
      </c>
      <c r="R445" s="64">
        <v>0</v>
      </c>
      <c r="ALQ445" s="6"/>
    </row>
    <row r="446" spans="1:1005" ht="28.4" customHeight="1" x14ac:dyDescent="0.35">
      <c r="A446" s="66" t="s">
        <v>777</v>
      </c>
      <c r="B446" s="67" t="s">
        <v>179</v>
      </c>
      <c r="C446" s="67" t="s">
        <v>97</v>
      </c>
      <c r="D446" s="67" t="s">
        <v>98</v>
      </c>
      <c r="E446" s="59" t="s">
        <v>778</v>
      </c>
      <c r="F446" s="60" t="s">
        <v>779</v>
      </c>
      <c r="G446" s="61">
        <v>3000000</v>
      </c>
      <c r="H446" s="61">
        <v>3000000</v>
      </c>
      <c r="I446" s="61">
        <v>0</v>
      </c>
      <c r="J446" s="62">
        <v>0</v>
      </c>
      <c r="K446" s="63">
        <v>800000</v>
      </c>
      <c r="L446" s="63">
        <v>260803.264819198</v>
      </c>
      <c r="M446" s="63">
        <v>1013897.68331354</v>
      </c>
      <c r="N446" s="63">
        <v>925299.05186725897</v>
      </c>
      <c r="O446" s="63">
        <v>0</v>
      </c>
      <c r="P446" s="63">
        <v>0</v>
      </c>
      <c r="Q446" s="63">
        <v>0</v>
      </c>
      <c r="R446" s="64">
        <v>0</v>
      </c>
      <c r="ALQ446" s="6"/>
    </row>
    <row r="447" spans="1:1005" ht="28.4" customHeight="1" x14ac:dyDescent="0.35">
      <c r="A447" s="66" t="s">
        <v>661</v>
      </c>
      <c r="B447" s="67" t="s">
        <v>179</v>
      </c>
      <c r="C447" s="67" t="s">
        <v>97</v>
      </c>
      <c r="D447" s="67" t="s">
        <v>98</v>
      </c>
      <c r="E447" s="59" t="s">
        <v>662</v>
      </c>
      <c r="F447" s="60" t="s">
        <v>663</v>
      </c>
      <c r="G447" s="61">
        <v>1925000</v>
      </c>
      <c r="H447" s="61">
        <v>1925000</v>
      </c>
      <c r="I447" s="61">
        <v>0</v>
      </c>
      <c r="J447" s="62">
        <v>0</v>
      </c>
      <c r="K447" s="63">
        <v>513333</v>
      </c>
      <c r="L447" s="63">
        <v>167348.65292429199</v>
      </c>
      <c r="M447" s="63">
        <v>650583.92433548905</v>
      </c>
      <c r="N447" s="63">
        <v>593734.42274021998</v>
      </c>
      <c r="O447" s="63">
        <v>0</v>
      </c>
      <c r="P447" s="63">
        <v>0</v>
      </c>
      <c r="Q447" s="63">
        <v>0</v>
      </c>
      <c r="R447" s="64">
        <v>0</v>
      </c>
      <c r="ALQ447" s="6"/>
    </row>
    <row r="448" spans="1:1005" ht="28.4" customHeight="1" x14ac:dyDescent="0.35">
      <c r="A448" s="66" t="s">
        <v>1655</v>
      </c>
      <c r="B448" s="67" t="s">
        <v>179</v>
      </c>
      <c r="C448" s="67" t="s">
        <v>97</v>
      </c>
      <c r="D448" s="67" t="s">
        <v>98</v>
      </c>
      <c r="E448" s="59" t="s">
        <v>1656</v>
      </c>
      <c r="F448" s="60" t="s">
        <v>1657</v>
      </c>
      <c r="G448" s="61">
        <v>15000000</v>
      </c>
      <c r="H448" s="61">
        <v>15000000</v>
      </c>
      <c r="I448" s="61">
        <v>0</v>
      </c>
      <c r="J448" s="62">
        <v>0</v>
      </c>
      <c r="K448" s="63">
        <v>0</v>
      </c>
      <c r="L448" s="63">
        <v>0</v>
      </c>
      <c r="M448" s="63">
        <v>3000000</v>
      </c>
      <c r="N448" s="63">
        <v>3000000</v>
      </c>
      <c r="O448" s="63">
        <v>3000000</v>
      </c>
      <c r="P448" s="63">
        <v>3000000</v>
      </c>
      <c r="Q448" s="63">
        <v>3000000</v>
      </c>
      <c r="R448" s="64">
        <v>0</v>
      </c>
      <c r="ALQ448" s="6"/>
    </row>
    <row r="449" spans="1:1005" ht="28.4" customHeight="1" x14ac:dyDescent="0.35">
      <c r="A449" s="66" t="s">
        <v>1402</v>
      </c>
      <c r="B449" s="67" t="s">
        <v>179</v>
      </c>
      <c r="C449" s="67" t="s">
        <v>97</v>
      </c>
      <c r="D449" s="67" t="s">
        <v>98</v>
      </c>
      <c r="E449" s="59" t="s">
        <v>1403</v>
      </c>
      <c r="F449" s="60" t="s">
        <v>1404</v>
      </c>
      <c r="G449" s="61">
        <v>3700000</v>
      </c>
      <c r="H449" s="61">
        <v>3700000</v>
      </c>
      <c r="I449" s="61">
        <v>0</v>
      </c>
      <c r="J449" s="62">
        <v>0</v>
      </c>
      <c r="K449" s="63">
        <v>0</v>
      </c>
      <c r="L449" s="63">
        <v>241243.01995775799</v>
      </c>
      <c r="M449" s="63">
        <v>937855.357065027</v>
      </c>
      <c r="N449" s="63">
        <v>1040901.62297721</v>
      </c>
      <c r="O449" s="63">
        <v>740000</v>
      </c>
      <c r="P449" s="63">
        <v>740000</v>
      </c>
      <c r="Q449" s="63">
        <v>0</v>
      </c>
      <c r="R449" s="64">
        <v>0</v>
      </c>
      <c r="ALQ449" s="6"/>
    </row>
    <row r="450" spans="1:1005" ht="28.4" customHeight="1" x14ac:dyDescent="0.35">
      <c r="A450" s="66" t="s">
        <v>658</v>
      </c>
      <c r="B450" s="67" t="s">
        <v>179</v>
      </c>
      <c r="C450" s="67" t="s">
        <v>97</v>
      </c>
      <c r="D450" s="67" t="s">
        <v>98</v>
      </c>
      <c r="E450" s="59" t="s">
        <v>659</v>
      </c>
      <c r="F450" s="60" t="s">
        <v>660</v>
      </c>
      <c r="G450" s="61">
        <v>2750000</v>
      </c>
      <c r="H450" s="61">
        <v>2750000</v>
      </c>
      <c r="I450" s="61">
        <v>0</v>
      </c>
      <c r="J450" s="62">
        <v>0</v>
      </c>
      <c r="K450" s="63">
        <v>733333</v>
      </c>
      <c r="L450" s="63">
        <v>239069.550749571</v>
      </c>
      <c r="M450" s="63">
        <v>929405.78724671295</v>
      </c>
      <c r="N450" s="63">
        <v>848191.66200371599</v>
      </c>
      <c r="O450" s="63">
        <v>0</v>
      </c>
      <c r="P450" s="63">
        <v>0</v>
      </c>
      <c r="Q450" s="63">
        <v>0</v>
      </c>
      <c r="R450" s="64">
        <v>0</v>
      </c>
      <c r="ALQ450" s="6"/>
    </row>
    <row r="451" spans="1:1005" ht="28.4" customHeight="1" x14ac:dyDescent="0.35">
      <c r="A451" s="66" t="s">
        <v>1372</v>
      </c>
      <c r="B451" s="67" t="s">
        <v>1373</v>
      </c>
      <c r="C451" s="67" t="s">
        <v>97</v>
      </c>
      <c r="D451" s="67" t="s">
        <v>381</v>
      </c>
      <c r="E451" s="59" t="s">
        <v>1374</v>
      </c>
      <c r="F451" s="60" t="s">
        <v>1375</v>
      </c>
      <c r="G451" s="61">
        <v>9040000</v>
      </c>
      <c r="H451" s="61">
        <v>6328000</v>
      </c>
      <c r="I451" s="61">
        <v>2712000</v>
      </c>
      <c r="J451" s="62">
        <v>0</v>
      </c>
      <c r="K451" s="63">
        <v>3560149.24</v>
      </c>
      <c r="L451" s="63">
        <v>2767850.76</v>
      </c>
      <c r="M451" s="63">
        <v>0</v>
      </c>
      <c r="N451" s="63">
        <v>0</v>
      </c>
      <c r="O451" s="63">
        <v>0</v>
      </c>
      <c r="P451" s="63">
        <v>0</v>
      </c>
      <c r="Q451" s="63">
        <v>0</v>
      </c>
      <c r="R451" s="64">
        <v>0</v>
      </c>
      <c r="ALQ451" s="6"/>
    </row>
    <row r="452" spans="1:1005" ht="28.4" customHeight="1" x14ac:dyDescent="0.35">
      <c r="A452" s="66" t="s">
        <v>1376</v>
      </c>
      <c r="B452" s="67" t="s">
        <v>1373</v>
      </c>
      <c r="C452" s="67" t="s">
        <v>97</v>
      </c>
      <c r="D452" s="67" t="s">
        <v>381</v>
      </c>
      <c r="E452" s="59" t="s">
        <v>1378</v>
      </c>
      <c r="F452" s="60" t="s">
        <v>1379</v>
      </c>
      <c r="G452" s="61">
        <v>4931367.09</v>
      </c>
      <c r="H452" s="61">
        <v>2800000</v>
      </c>
      <c r="I452" s="61">
        <v>2131367.09</v>
      </c>
      <c r="J452" s="62">
        <v>0</v>
      </c>
      <c r="K452" s="63">
        <v>985986.65</v>
      </c>
      <c r="L452" s="63">
        <v>1814013.35</v>
      </c>
      <c r="M452" s="63">
        <v>0</v>
      </c>
      <c r="N452" s="63">
        <v>0</v>
      </c>
      <c r="O452" s="63">
        <v>0</v>
      </c>
      <c r="P452" s="63">
        <v>0</v>
      </c>
      <c r="Q452" s="63">
        <v>0</v>
      </c>
      <c r="R452" s="64">
        <v>0</v>
      </c>
      <c r="ALQ452" s="6"/>
    </row>
    <row r="453" spans="1:1005" ht="28.4" customHeight="1" x14ac:dyDescent="0.35">
      <c r="A453" s="66" t="s">
        <v>1643</v>
      </c>
      <c r="B453" s="67" t="s">
        <v>1644</v>
      </c>
      <c r="C453" s="67" t="s">
        <v>97</v>
      </c>
      <c r="D453" s="67" t="s">
        <v>360</v>
      </c>
      <c r="E453" s="59" t="s">
        <v>1645</v>
      </c>
      <c r="F453" s="60" t="s">
        <v>1646</v>
      </c>
      <c r="G453" s="61">
        <v>30000000</v>
      </c>
      <c r="H453" s="61">
        <v>30000000</v>
      </c>
      <c r="I453" s="61">
        <v>0</v>
      </c>
      <c r="J453" s="62">
        <v>0</v>
      </c>
      <c r="K453" s="63">
        <v>3000000</v>
      </c>
      <c r="L453" s="63">
        <v>1630020.40511999</v>
      </c>
      <c r="M453" s="63">
        <v>8336860.5207096403</v>
      </c>
      <c r="N453" s="63">
        <v>9033119.0741703697</v>
      </c>
      <c r="O453" s="63">
        <v>8000000</v>
      </c>
      <c r="P453" s="63">
        <v>0</v>
      </c>
      <c r="Q453" s="63">
        <v>0</v>
      </c>
      <c r="R453" s="64">
        <v>0</v>
      </c>
      <c r="ALQ453" s="6"/>
    </row>
    <row r="454" spans="1:1005" ht="28.4" customHeight="1" x14ac:dyDescent="0.35">
      <c r="A454" s="66" t="s">
        <v>693</v>
      </c>
      <c r="B454" s="67" t="s">
        <v>686</v>
      </c>
      <c r="C454" s="67" t="s">
        <v>97</v>
      </c>
      <c r="D454" s="67" t="s">
        <v>98</v>
      </c>
      <c r="E454" s="59" t="s">
        <v>694</v>
      </c>
      <c r="F454" s="60" t="s">
        <v>695</v>
      </c>
      <c r="G454" s="61">
        <v>735440</v>
      </c>
      <c r="H454" s="61">
        <v>735440</v>
      </c>
      <c r="I454" s="61">
        <v>0</v>
      </c>
      <c r="J454" s="62">
        <v>0</v>
      </c>
      <c r="K454" s="63">
        <v>196117</v>
      </c>
      <c r="L454" s="63">
        <v>63934.942358183303</v>
      </c>
      <c r="M454" s="63">
        <v>248553.21494800301</v>
      </c>
      <c r="N454" s="63">
        <v>226834.84269381399</v>
      </c>
      <c r="O454" s="63">
        <v>0</v>
      </c>
      <c r="P454" s="63">
        <v>0</v>
      </c>
      <c r="Q454" s="63">
        <v>0</v>
      </c>
      <c r="R454" s="64">
        <v>0</v>
      </c>
      <c r="ALQ454" s="6"/>
    </row>
    <row r="455" spans="1:1005" ht="28.4" customHeight="1" x14ac:dyDescent="0.35">
      <c r="A455" s="66" t="s">
        <v>685</v>
      </c>
      <c r="B455" s="67" t="s">
        <v>686</v>
      </c>
      <c r="C455" s="67" t="s">
        <v>97</v>
      </c>
      <c r="D455" s="67" t="s">
        <v>98</v>
      </c>
      <c r="E455" s="59" t="s">
        <v>687</v>
      </c>
      <c r="F455" s="60" t="s">
        <v>688</v>
      </c>
      <c r="G455" s="61">
        <v>735440</v>
      </c>
      <c r="H455" s="61">
        <v>735440</v>
      </c>
      <c r="I455" s="61">
        <v>0</v>
      </c>
      <c r="J455" s="62">
        <v>0</v>
      </c>
      <c r="K455" s="63">
        <v>196117</v>
      </c>
      <c r="L455" s="63">
        <v>63934.942358183303</v>
      </c>
      <c r="M455" s="63">
        <v>248553.21494800301</v>
      </c>
      <c r="N455" s="63">
        <v>226834.84269381399</v>
      </c>
      <c r="O455" s="63">
        <v>0</v>
      </c>
      <c r="P455" s="63">
        <v>0</v>
      </c>
      <c r="Q455" s="63">
        <v>0</v>
      </c>
      <c r="R455" s="64">
        <v>0</v>
      </c>
      <c r="ALQ455" s="6"/>
    </row>
    <row r="456" spans="1:1005" ht="28.4" customHeight="1" x14ac:dyDescent="0.35">
      <c r="A456" s="66" t="s">
        <v>1091</v>
      </c>
      <c r="B456" s="67" t="s">
        <v>686</v>
      </c>
      <c r="C456" s="67" t="s">
        <v>97</v>
      </c>
      <c r="D456" s="67" t="s">
        <v>98</v>
      </c>
      <c r="E456" s="59" t="s">
        <v>1092</v>
      </c>
      <c r="F456" s="60" t="s">
        <v>1093</v>
      </c>
      <c r="G456" s="61">
        <v>735440</v>
      </c>
      <c r="H456" s="61">
        <v>735440</v>
      </c>
      <c r="I456" s="61">
        <v>0</v>
      </c>
      <c r="J456" s="62">
        <v>0</v>
      </c>
      <c r="K456" s="63">
        <v>147088</v>
      </c>
      <c r="L456" s="63">
        <v>47951.2882696577</v>
      </c>
      <c r="M456" s="63">
        <v>186415.228054028</v>
      </c>
      <c r="N456" s="63">
        <v>206897.483676314</v>
      </c>
      <c r="O456" s="63">
        <v>147088</v>
      </c>
      <c r="P456" s="63">
        <v>0</v>
      </c>
      <c r="Q456" s="63">
        <v>0</v>
      </c>
      <c r="R456" s="64">
        <v>0</v>
      </c>
      <c r="ALQ456" s="6"/>
    </row>
    <row r="457" spans="1:1005" ht="28.4" customHeight="1" x14ac:dyDescent="0.35">
      <c r="A457" s="66" t="s">
        <v>696</v>
      </c>
      <c r="B457" s="67" t="s">
        <v>686</v>
      </c>
      <c r="C457" s="67" t="s">
        <v>97</v>
      </c>
      <c r="D457" s="67" t="s">
        <v>98</v>
      </c>
      <c r="E457" s="59" t="s">
        <v>697</v>
      </c>
      <c r="F457" s="60" t="s">
        <v>698</v>
      </c>
      <c r="G457" s="61">
        <v>735440</v>
      </c>
      <c r="H457" s="61">
        <v>735440</v>
      </c>
      <c r="I457" s="61">
        <v>0</v>
      </c>
      <c r="J457" s="62">
        <v>0</v>
      </c>
      <c r="K457" s="63">
        <v>196117</v>
      </c>
      <c r="L457" s="63">
        <v>63934.942358183303</v>
      </c>
      <c r="M457" s="63">
        <v>248553.21494800301</v>
      </c>
      <c r="N457" s="63">
        <v>226834.84269381399</v>
      </c>
      <c r="O457" s="63">
        <v>0</v>
      </c>
      <c r="P457" s="63">
        <v>0</v>
      </c>
      <c r="Q457" s="63">
        <v>0</v>
      </c>
      <c r="R457" s="64">
        <v>0</v>
      </c>
      <c r="ALQ457" s="6"/>
    </row>
    <row r="458" spans="1:1005" ht="28.4" customHeight="1" x14ac:dyDescent="0.35">
      <c r="A458" s="66" t="s">
        <v>1102</v>
      </c>
      <c r="B458" s="67" t="s">
        <v>686</v>
      </c>
      <c r="C458" s="67" t="s">
        <v>97</v>
      </c>
      <c r="D458" s="67" t="s">
        <v>98</v>
      </c>
      <c r="E458" s="59" t="s">
        <v>1103</v>
      </c>
      <c r="F458" s="60" t="s">
        <v>1104</v>
      </c>
      <c r="G458" s="61">
        <v>1015000</v>
      </c>
      <c r="H458" s="61">
        <v>1015000</v>
      </c>
      <c r="I458" s="61">
        <v>0</v>
      </c>
      <c r="J458" s="62">
        <v>0</v>
      </c>
      <c r="K458" s="63">
        <v>203000</v>
      </c>
      <c r="L458" s="63">
        <v>66178.828447871405</v>
      </c>
      <c r="M458" s="63">
        <v>257276.53714081101</v>
      </c>
      <c r="N458" s="63">
        <v>285544.63441131701</v>
      </c>
      <c r="O458" s="63">
        <v>203000</v>
      </c>
      <c r="P458" s="63">
        <v>0</v>
      </c>
      <c r="Q458" s="63">
        <v>0</v>
      </c>
      <c r="R458" s="64">
        <v>0</v>
      </c>
      <c r="ALQ458" s="6"/>
    </row>
    <row r="459" spans="1:1005" ht="28.4" customHeight="1" x14ac:dyDescent="0.35">
      <c r="A459" s="66" t="s">
        <v>101</v>
      </c>
      <c r="B459" s="67" t="s">
        <v>102</v>
      </c>
      <c r="C459" s="67" t="s">
        <v>97</v>
      </c>
      <c r="D459" s="67" t="s">
        <v>98</v>
      </c>
      <c r="E459" s="59" t="s">
        <v>103</v>
      </c>
      <c r="F459" s="60" t="s">
        <v>104</v>
      </c>
      <c r="G459" s="61">
        <v>2212800</v>
      </c>
      <c r="H459" s="61">
        <v>2212800</v>
      </c>
      <c r="I459" s="61">
        <v>0</v>
      </c>
      <c r="J459" s="62">
        <v>0</v>
      </c>
      <c r="K459" s="63">
        <v>1770240</v>
      </c>
      <c r="L459" s="63">
        <v>442560</v>
      </c>
      <c r="M459" s="63">
        <v>0</v>
      </c>
      <c r="N459" s="63">
        <v>0</v>
      </c>
      <c r="O459" s="63">
        <v>0</v>
      </c>
      <c r="P459" s="63">
        <v>0</v>
      </c>
      <c r="Q459" s="63">
        <v>0</v>
      </c>
      <c r="R459" s="64">
        <v>0</v>
      </c>
      <c r="ALQ459" s="6"/>
    </row>
    <row r="460" spans="1:1005" ht="28.4" customHeight="1" x14ac:dyDescent="0.35">
      <c r="A460" s="66" t="s">
        <v>188</v>
      </c>
      <c r="B460" s="67" t="s">
        <v>189</v>
      </c>
      <c r="C460" s="67" t="s">
        <v>97</v>
      </c>
      <c r="D460" s="67" t="s">
        <v>98</v>
      </c>
      <c r="E460" s="59" t="s">
        <v>190</v>
      </c>
      <c r="F460" s="60" t="s">
        <v>191</v>
      </c>
      <c r="G460" s="61">
        <v>1350000</v>
      </c>
      <c r="H460" s="61">
        <v>1350000</v>
      </c>
      <c r="I460" s="61">
        <v>0</v>
      </c>
      <c r="J460" s="62">
        <v>0</v>
      </c>
      <c r="K460" s="63">
        <v>540000</v>
      </c>
      <c r="L460" s="63">
        <v>176042.203752959</v>
      </c>
      <c r="M460" s="63">
        <v>633957.79624704202</v>
      </c>
      <c r="N460" s="63">
        <v>-5.8207660913467401E-11</v>
      </c>
      <c r="O460" s="63">
        <v>0</v>
      </c>
      <c r="P460" s="63">
        <v>0</v>
      </c>
      <c r="Q460" s="63">
        <v>0</v>
      </c>
      <c r="R460" s="64">
        <v>0</v>
      </c>
      <c r="ALQ460" s="6"/>
    </row>
    <row r="461" spans="1:1005" ht="28.4" customHeight="1" x14ac:dyDescent="0.35">
      <c r="A461" s="66" t="s">
        <v>1461</v>
      </c>
      <c r="B461" s="67" t="s">
        <v>1080</v>
      </c>
      <c r="C461" s="67" t="s">
        <v>97</v>
      </c>
      <c r="D461" s="67" t="s">
        <v>98</v>
      </c>
      <c r="E461" s="59" t="s">
        <v>1463</v>
      </c>
      <c r="F461" s="60" t="s">
        <v>1464</v>
      </c>
      <c r="G461" s="61">
        <v>4500000</v>
      </c>
      <c r="H461" s="61">
        <v>4500000</v>
      </c>
      <c r="I461" s="61">
        <v>0</v>
      </c>
      <c r="J461" s="62">
        <v>0</v>
      </c>
      <c r="K461" s="63">
        <v>0</v>
      </c>
      <c r="L461" s="63">
        <v>293403.67292159703</v>
      </c>
      <c r="M461" s="63">
        <v>1140634.89372774</v>
      </c>
      <c r="N461" s="63">
        <v>1265961.4333506699</v>
      </c>
      <c r="O461" s="63">
        <v>900000</v>
      </c>
      <c r="P461" s="63">
        <v>900000</v>
      </c>
      <c r="Q461" s="63">
        <v>0</v>
      </c>
      <c r="R461" s="64">
        <v>0</v>
      </c>
      <c r="ALQ461" s="6"/>
    </row>
    <row r="462" spans="1:1005" ht="28.4" customHeight="1" x14ac:dyDescent="0.35">
      <c r="A462" s="66" t="s">
        <v>1352</v>
      </c>
      <c r="B462" s="67" t="s">
        <v>987</v>
      </c>
      <c r="C462" s="67" t="s">
        <v>97</v>
      </c>
      <c r="D462" s="67" t="s">
        <v>98</v>
      </c>
      <c r="E462" s="59" t="s">
        <v>1354</v>
      </c>
      <c r="F462" s="60" t="s">
        <v>1355</v>
      </c>
      <c r="G462" s="61">
        <v>2130000</v>
      </c>
      <c r="H462" s="61">
        <v>2130000</v>
      </c>
      <c r="I462" s="61">
        <v>0</v>
      </c>
      <c r="J462" s="62">
        <v>0</v>
      </c>
      <c r="K462" s="63">
        <v>1800000</v>
      </c>
      <c r="L462" s="63">
        <v>330000</v>
      </c>
      <c r="M462" s="63">
        <v>0</v>
      </c>
      <c r="N462" s="63">
        <v>0</v>
      </c>
      <c r="O462" s="63">
        <v>0</v>
      </c>
      <c r="P462" s="63">
        <v>0</v>
      </c>
      <c r="Q462" s="63">
        <v>0</v>
      </c>
      <c r="R462" s="64">
        <v>0</v>
      </c>
      <c r="ALQ462" s="6"/>
    </row>
    <row r="463" spans="1:1005" ht="28.4" customHeight="1" x14ac:dyDescent="0.35">
      <c r="A463" s="66" t="s">
        <v>192</v>
      </c>
      <c r="B463" s="67" t="s">
        <v>193</v>
      </c>
      <c r="C463" s="67" t="s">
        <v>97</v>
      </c>
      <c r="D463" s="67" t="s">
        <v>98</v>
      </c>
      <c r="E463" s="59" t="s">
        <v>194</v>
      </c>
      <c r="F463" s="60" t="s">
        <v>195</v>
      </c>
      <c r="G463" s="61">
        <v>1700000</v>
      </c>
      <c r="H463" s="61">
        <v>1700000</v>
      </c>
      <c r="I463" s="61">
        <v>0</v>
      </c>
      <c r="J463" s="62">
        <v>0</v>
      </c>
      <c r="K463" s="63">
        <v>680000</v>
      </c>
      <c r="L463" s="63">
        <v>221682.77509631799</v>
      </c>
      <c r="M463" s="63">
        <v>798317.22490368201</v>
      </c>
      <c r="N463" s="63">
        <v>0</v>
      </c>
      <c r="O463" s="63">
        <v>0</v>
      </c>
      <c r="P463" s="63">
        <v>0</v>
      </c>
      <c r="Q463" s="63">
        <v>0</v>
      </c>
      <c r="R463" s="64">
        <v>0</v>
      </c>
      <c r="ALQ463" s="6"/>
    </row>
    <row r="464" spans="1:1005" ht="28.4" customHeight="1" x14ac:dyDescent="0.35">
      <c r="A464" s="66" t="s">
        <v>1483</v>
      </c>
      <c r="B464" s="67" t="s">
        <v>1484</v>
      </c>
      <c r="C464" s="67" t="s">
        <v>97</v>
      </c>
      <c r="D464" s="67" t="s">
        <v>98</v>
      </c>
      <c r="E464" s="59" t="s">
        <v>1485</v>
      </c>
      <c r="F464" s="60" t="s">
        <v>1486</v>
      </c>
      <c r="G464" s="61">
        <v>6800000</v>
      </c>
      <c r="H464" s="61">
        <v>6800000</v>
      </c>
      <c r="I464" s="61">
        <v>0</v>
      </c>
      <c r="J464" s="62">
        <v>0</v>
      </c>
      <c r="K464" s="63">
        <v>2500000</v>
      </c>
      <c r="L464" s="63">
        <v>3500000</v>
      </c>
      <c r="M464" s="63">
        <v>800000</v>
      </c>
      <c r="N464" s="63">
        <v>0</v>
      </c>
      <c r="O464" s="63">
        <v>0</v>
      </c>
      <c r="P464" s="63">
        <v>0</v>
      </c>
      <c r="Q464" s="63">
        <v>0</v>
      </c>
      <c r="R464" s="64">
        <v>0</v>
      </c>
      <c r="ALQ464" s="6"/>
    </row>
    <row r="465" spans="1:1005" ht="28.4" customHeight="1" x14ac:dyDescent="0.35">
      <c r="A465" s="66" t="s">
        <v>1523</v>
      </c>
      <c r="B465" s="67" t="s">
        <v>1524</v>
      </c>
      <c r="C465" s="67" t="s">
        <v>97</v>
      </c>
      <c r="D465" s="67" t="s">
        <v>381</v>
      </c>
      <c r="E465" s="59" t="s">
        <v>1525</v>
      </c>
      <c r="F465" s="60" t="s">
        <v>1526</v>
      </c>
      <c r="G465" s="61">
        <v>20000000</v>
      </c>
      <c r="H465" s="61">
        <v>7000000</v>
      </c>
      <c r="I465" s="61">
        <v>13000000</v>
      </c>
      <c r="J465" s="62">
        <v>0</v>
      </c>
      <c r="K465" s="63">
        <v>0</v>
      </c>
      <c r="L465" s="63">
        <v>4000000</v>
      </c>
      <c r="M465" s="63">
        <v>3000000</v>
      </c>
      <c r="N465" s="63">
        <v>0</v>
      </c>
      <c r="O465" s="63">
        <v>0</v>
      </c>
      <c r="P465" s="63">
        <v>0</v>
      </c>
      <c r="Q465" s="63">
        <v>0</v>
      </c>
      <c r="R465" s="64">
        <v>0</v>
      </c>
      <c r="ALQ465" s="6"/>
    </row>
    <row r="466" spans="1:1005" ht="28.4" customHeight="1" x14ac:dyDescent="0.35">
      <c r="A466" s="66" t="s">
        <v>673</v>
      </c>
      <c r="B466" s="67" t="s">
        <v>1524</v>
      </c>
      <c r="C466" s="67" t="s">
        <v>97</v>
      </c>
      <c r="D466" s="67" t="s">
        <v>381</v>
      </c>
      <c r="E466" s="59" t="s">
        <v>675</v>
      </c>
      <c r="F466" s="60" t="s">
        <v>676</v>
      </c>
      <c r="G466" s="61">
        <v>6929085.5199999996</v>
      </c>
      <c r="H466" s="61">
        <v>6929085.5199999996</v>
      </c>
      <c r="I466" s="61">
        <v>0</v>
      </c>
      <c r="J466" s="62">
        <v>0</v>
      </c>
      <c r="K466" s="63">
        <v>138171.16</v>
      </c>
      <c r="L466" s="63">
        <v>3326371.6</v>
      </c>
      <c r="M466" s="63">
        <v>3464542.76</v>
      </c>
      <c r="N466" s="63">
        <v>0</v>
      </c>
      <c r="O466" s="63">
        <v>0</v>
      </c>
      <c r="P466" s="63">
        <v>0</v>
      </c>
      <c r="Q466" s="63">
        <v>0</v>
      </c>
      <c r="R466" s="64">
        <v>0</v>
      </c>
      <c r="ALQ466" s="6"/>
    </row>
    <row r="467" spans="1:1005" ht="28.4" customHeight="1" x14ac:dyDescent="0.35">
      <c r="A467" s="66" t="s">
        <v>1469</v>
      </c>
      <c r="B467" s="67" t="s">
        <v>1080</v>
      </c>
      <c r="C467" s="67" t="s">
        <v>97</v>
      </c>
      <c r="D467" s="67" t="s">
        <v>98</v>
      </c>
      <c r="E467" s="59" t="s">
        <v>1470</v>
      </c>
      <c r="F467" s="60" t="s">
        <v>1471</v>
      </c>
      <c r="G467" s="61">
        <v>3500000</v>
      </c>
      <c r="H467" s="61">
        <v>3500000</v>
      </c>
      <c r="I467" s="61">
        <v>0</v>
      </c>
      <c r="J467" s="62">
        <v>0</v>
      </c>
      <c r="K467" s="63">
        <v>0</v>
      </c>
      <c r="L467" s="63">
        <v>228202.85671679801</v>
      </c>
      <c r="M467" s="63">
        <v>887160.47289934999</v>
      </c>
      <c r="N467" s="63">
        <v>984636.67038385198</v>
      </c>
      <c r="O467" s="63">
        <v>700000</v>
      </c>
      <c r="P467" s="63">
        <v>700000</v>
      </c>
      <c r="Q467" s="63">
        <v>0</v>
      </c>
      <c r="R467" s="64">
        <v>0</v>
      </c>
      <c r="ALQ467" s="6"/>
    </row>
    <row r="468" spans="1:1005" ht="28.4" customHeight="1" x14ac:dyDescent="0.35">
      <c r="A468" s="66" t="s">
        <v>1416</v>
      </c>
      <c r="B468" s="67" t="s">
        <v>1080</v>
      </c>
      <c r="C468" s="67" t="s">
        <v>97</v>
      </c>
      <c r="D468" s="67" t="s">
        <v>98</v>
      </c>
      <c r="E468" s="59" t="s">
        <v>1417</v>
      </c>
      <c r="F468" s="60" t="s">
        <v>1418</v>
      </c>
      <c r="G468" s="61">
        <v>3504756.87</v>
      </c>
      <c r="H468" s="61">
        <v>3504756.87</v>
      </c>
      <c r="I468" s="61">
        <v>0</v>
      </c>
      <c r="J468" s="62">
        <v>0</v>
      </c>
      <c r="K468" s="63">
        <v>0</v>
      </c>
      <c r="L468" s="63">
        <v>228512.88659785199</v>
      </c>
      <c r="M468" s="63">
        <v>888365.743770389</v>
      </c>
      <c r="N468" s="63">
        <v>985974.36963175901</v>
      </c>
      <c r="O468" s="63">
        <v>700951</v>
      </c>
      <c r="P468" s="63">
        <v>700952.87</v>
      </c>
      <c r="Q468" s="63">
        <v>0</v>
      </c>
      <c r="R468" s="64">
        <v>0</v>
      </c>
      <c r="ALQ468" s="6"/>
    </row>
    <row r="469" spans="1:1005" ht="28.4" customHeight="1" x14ac:dyDescent="0.35">
      <c r="A469" s="66" t="s">
        <v>1079</v>
      </c>
      <c r="B469" s="67" t="s">
        <v>1080</v>
      </c>
      <c r="C469" s="67" t="s">
        <v>97</v>
      </c>
      <c r="D469" s="67" t="s">
        <v>98</v>
      </c>
      <c r="E469" s="59" t="s">
        <v>1081</v>
      </c>
      <c r="F469" s="60" t="s">
        <v>1082</v>
      </c>
      <c r="G469" s="61">
        <v>4650000</v>
      </c>
      <c r="H469" s="61">
        <v>4650000</v>
      </c>
      <c r="I469" s="61">
        <v>0</v>
      </c>
      <c r="J469" s="62">
        <v>0</v>
      </c>
      <c r="K469" s="63">
        <v>930000</v>
      </c>
      <c r="L469" s="63">
        <v>303183.79535231699</v>
      </c>
      <c r="M469" s="63">
        <v>1178656.0568519901</v>
      </c>
      <c r="N469" s="63">
        <v>1308160.14779569</v>
      </c>
      <c r="O469" s="63">
        <v>930000</v>
      </c>
      <c r="P469" s="63">
        <v>0</v>
      </c>
      <c r="Q469" s="63">
        <v>0</v>
      </c>
      <c r="R469" s="64">
        <v>0</v>
      </c>
      <c r="ALQ469" s="6"/>
    </row>
    <row r="470" spans="1:1005" ht="28.4" customHeight="1" x14ac:dyDescent="0.35">
      <c r="A470" s="26" t="s">
        <v>89</v>
      </c>
      <c r="B470" s="27" t="s">
        <v>90</v>
      </c>
      <c r="C470" s="27" t="s">
        <v>91</v>
      </c>
      <c r="D470" s="27" t="s">
        <v>92</v>
      </c>
      <c r="E470" s="59" t="s">
        <v>93</v>
      </c>
      <c r="F470" s="60" t="s">
        <v>94</v>
      </c>
      <c r="G470" s="61">
        <v>123800</v>
      </c>
      <c r="H470" s="61">
        <v>123800</v>
      </c>
      <c r="I470" s="61">
        <v>0</v>
      </c>
      <c r="J470" s="62">
        <v>0</v>
      </c>
      <c r="K470" s="63">
        <v>99040</v>
      </c>
      <c r="L470" s="63">
        <v>24760</v>
      </c>
      <c r="M470" s="63">
        <v>0</v>
      </c>
      <c r="N470" s="63">
        <v>0</v>
      </c>
      <c r="O470" s="63">
        <v>0</v>
      </c>
      <c r="P470" s="63">
        <v>0</v>
      </c>
      <c r="Q470" s="63">
        <v>0</v>
      </c>
      <c r="R470" s="64">
        <v>0</v>
      </c>
      <c r="ALQ470" s="6"/>
    </row>
    <row r="471" spans="1:1005" ht="28.4" customHeight="1" x14ac:dyDescent="0.35">
      <c r="A471" s="26" t="s">
        <v>1323</v>
      </c>
      <c r="B471" s="27" t="s">
        <v>1434</v>
      </c>
      <c r="C471" s="27" t="s">
        <v>91</v>
      </c>
      <c r="D471" s="27" t="s">
        <v>92</v>
      </c>
      <c r="E471" s="59"/>
      <c r="F471" s="60" t="s">
        <v>1325</v>
      </c>
      <c r="G471" s="61">
        <v>100000000</v>
      </c>
      <c r="H471" s="61">
        <v>100000000</v>
      </c>
      <c r="I471" s="61">
        <v>0</v>
      </c>
      <c r="J471" s="62">
        <v>0</v>
      </c>
      <c r="K471" s="63">
        <v>0</v>
      </c>
      <c r="L471" s="63">
        <v>21216065.300000001</v>
      </c>
      <c r="M471" s="63">
        <v>20277953.670000002</v>
      </c>
      <c r="N471" s="63">
        <v>22505981.030000001</v>
      </c>
      <c r="O471" s="63">
        <v>16000000</v>
      </c>
      <c r="P471" s="63">
        <v>20000000</v>
      </c>
      <c r="Q471" s="63">
        <v>0</v>
      </c>
      <c r="R471" s="64">
        <v>0</v>
      </c>
      <c r="ALQ471" s="6"/>
    </row>
    <row r="472" spans="1:1005" ht="28.4" customHeight="1" x14ac:dyDescent="0.35">
      <c r="A472" s="26" t="s">
        <v>531</v>
      </c>
      <c r="B472" s="27" t="s">
        <v>41</v>
      </c>
      <c r="C472" s="27" t="s">
        <v>62</v>
      </c>
      <c r="D472" s="27" t="s">
        <v>83</v>
      </c>
      <c r="E472" s="59"/>
      <c r="F472" s="60" t="s">
        <v>533</v>
      </c>
      <c r="G472" s="61">
        <v>120000000</v>
      </c>
      <c r="H472" s="61">
        <v>120000000</v>
      </c>
      <c r="I472" s="61">
        <v>0</v>
      </c>
      <c r="J472" s="62">
        <v>0</v>
      </c>
      <c r="K472" s="63">
        <v>0</v>
      </c>
      <c r="L472" s="63">
        <v>3912048.9722879701</v>
      </c>
      <c r="M472" s="63">
        <v>51208465.249703102</v>
      </c>
      <c r="N472" s="63">
        <v>52879485.778008901</v>
      </c>
      <c r="O472" s="63">
        <v>12000000</v>
      </c>
      <c r="P472" s="63">
        <v>0</v>
      </c>
      <c r="Q472" s="63">
        <v>0</v>
      </c>
      <c r="R472" s="64">
        <v>0</v>
      </c>
      <c r="ALQ472" s="6"/>
    </row>
    <row r="473" spans="1:1005" ht="28.4" customHeight="1" x14ac:dyDescent="0.35">
      <c r="A473" s="26" t="s">
        <v>81</v>
      </c>
      <c r="B473" s="27" t="s">
        <v>907</v>
      </c>
      <c r="C473" s="27" t="s">
        <v>62</v>
      </c>
      <c r="D473" s="27" t="s">
        <v>83</v>
      </c>
      <c r="E473" s="59" t="s">
        <v>84</v>
      </c>
      <c r="F473" s="60" t="s">
        <v>85</v>
      </c>
      <c r="G473" s="61">
        <v>307000</v>
      </c>
      <c r="H473" s="61">
        <v>307000</v>
      </c>
      <c r="I473" s="61">
        <v>0</v>
      </c>
      <c r="J473" s="62">
        <v>0</v>
      </c>
      <c r="K473" s="63">
        <v>245600</v>
      </c>
      <c r="L473" s="63">
        <v>61400</v>
      </c>
      <c r="M473" s="63">
        <v>0</v>
      </c>
      <c r="N473" s="63">
        <v>0</v>
      </c>
      <c r="O473" s="63">
        <v>0</v>
      </c>
      <c r="P473" s="63">
        <v>0</v>
      </c>
      <c r="Q473" s="63">
        <v>0</v>
      </c>
      <c r="R473" s="64">
        <v>0</v>
      </c>
      <c r="ALQ473" s="6"/>
    </row>
    <row r="474" spans="1:1005" ht="28.4" customHeight="1" x14ac:dyDescent="0.35">
      <c r="A474" s="66" t="s">
        <v>1495</v>
      </c>
      <c r="B474" s="67" t="s">
        <v>1496</v>
      </c>
      <c r="C474" s="67" t="s">
        <v>62</v>
      </c>
      <c r="D474" s="67" t="s">
        <v>1492</v>
      </c>
      <c r="E474" s="59" t="s">
        <v>1497</v>
      </c>
      <c r="F474" s="60" t="s">
        <v>1498</v>
      </c>
      <c r="G474" s="61">
        <v>70000000</v>
      </c>
      <c r="H474" s="61">
        <v>70000000</v>
      </c>
      <c r="I474" s="61">
        <v>0</v>
      </c>
      <c r="J474" s="62">
        <v>0</v>
      </c>
      <c r="K474" s="63">
        <v>0</v>
      </c>
      <c r="L474" s="63">
        <v>11520081.6204799</v>
      </c>
      <c r="M474" s="63">
        <v>30347442.082838599</v>
      </c>
      <c r="N474" s="63">
        <v>23132476.296681501</v>
      </c>
      <c r="O474" s="63">
        <v>5000000</v>
      </c>
      <c r="P474" s="63">
        <v>0</v>
      </c>
      <c r="Q474" s="63">
        <v>0</v>
      </c>
      <c r="R474" s="64">
        <v>0</v>
      </c>
      <c r="ALQ474" s="6"/>
    </row>
    <row r="475" spans="1:1005" ht="28.4" customHeight="1" x14ac:dyDescent="0.35">
      <c r="A475" s="66" t="s">
        <v>1670</v>
      </c>
      <c r="B475" s="67" t="s">
        <v>1671</v>
      </c>
      <c r="C475" s="67" t="s">
        <v>62</v>
      </c>
      <c r="D475" s="67" t="s">
        <v>1492</v>
      </c>
      <c r="E475" s="59" t="s">
        <v>1672</v>
      </c>
      <c r="F475" s="60" t="s">
        <v>1673</v>
      </c>
      <c r="G475" s="61">
        <v>130000000</v>
      </c>
      <c r="H475" s="61">
        <v>130000000</v>
      </c>
      <c r="I475" s="61">
        <v>0</v>
      </c>
      <c r="J475" s="62">
        <v>0</v>
      </c>
      <c r="K475" s="63">
        <v>0</v>
      </c>
      <c r="L475" s="63">
        <v>5282028.5671679797</v>
      </c>
      <c r="M475" s="63">
        <v>21871604.728993502</v>
      </c>
      <c r="N475" s="63">
        <v>42846366.703838497</v>
      </c>
      <c r="O475" s="63">
        <v>30000000</v>
      </c>
      <c r="P475" s="63">
        <v>30000000</v>
      </c>
      <c r="Q475" s="63">
        <v>0</v>
      </c>
      <c r="R475" s="64">
        <v>0</v>
      </c>
      <c r="ALQ475" s="6"/>
    </row>
    <row r="476" spans="1:1005" ht="28.4" customHeight="1" x14ac:dyDescent="0.35">
      <c r="A476" s="66" t="s">
        <v>1490</v>
      </c>
      <c r="B476" s="67" t="s">
        <v>1491</v>
      </c>
      <c r="C476" s="67" t="s">
        <v>62</v>
      </c>
      <c r="D476" s="67" t="s">
        <v>1492</v>
      </c>
      <c r="E476" s="59" t="s">
        <v>1493</v>
      </c>
      <c r="F476" s="60" t="s">
        <v>1494</v>
      </c>
      <c r="G476" s="61">
        <v>50000000</v>
      </c>
      <c r="H476" s="61">
        <v>50000000</v>
      </c>
      <c r="I476" s="61">
        <v>0</v>
      </c>
      <c r="J476" s="62">
        <v>0</v>
      </c>
      <c r="K476" s="63">
        <v>0</v>
      </c>
      <c r="L476" s="63">
        <v>2978012.2430719901</v>
      </c>
      <c r="M476" s="63">
        <v>5802116.3124257904</v>
      </c>
      <c r="N476" s="63">
        <v>11219871.444502201</v>
      </c>
      <c r="O476" s="63">
        <v>30000000</v>
      </c>
      <c r="P476" s="63">
        <v>0</v>
      </c>
      <c r="Q476" s="63">
        <v>0</v>
      </c>
      <c r="R476" s="64">
        <v>0</v>
      </c>
      <c r="ALQ476" s="6"/>
    </row>
    <row r="477" spans="1:1005" ht="28.4" customHeight="1" x14ac:dyDescent="0.35">
      <c r="A477" s="66" t="s">
        <v>939</v>
      </c>
      <c r="B477" s="67" t="s">
        <v>940</v>
      </c>
      <c r="C477" s="67" t="s">
        <v>62</v>
      </c>
      <c r="D477" s="67" t="s">
        <v>63</v>
      </c>
      <c r="E477" s="59" t="s">
        <v>2066</v>
      </c>
      <c r="F477" s="60" t="s">
        <v>2067</v>
      </c>
      <c r="G477" s="61">
        <v>994734</v>
      </c>
      <c r="H477" s="61">
        <v>994734</v>
      </c>
      <c r="I477" s="61">
        <v>0</v>
      </c>
      <c r="J477" s="62">
        <v>0</v>
      </c>
      <c r="K477" s="63">
        <v>298420.2</v>
      </c>
      <c r="L477" s="63">
        <v>596840.4</v>
      </c>
      <c r="M477" s="63">
        <v>99473.4</v>
      </c>
      <c r="N477" s="63">
        <v>0</v>
      </c>
      <c r="O477" s="63">
        <v>0</v>
      </c>
      <c r="P477" s="63">
        <v>0</v>
      </c>
      <c r="Q477" s="63">
        <v>0</v>
      </c>
      <c r="R477" s="64">
        <v>0</v>
      </c>
      <c r="ALQ477" s="6"/>
    </row>
    <row r="478" spans="1:1005" ht="28.4" customHeight="1" x14ac:dyDescent="0.35">
      <c r="A478" s="66" t="s">
        <v>2052</v>
      </c>
      <c r="B478" s="67" t="s">
        <v>72</v>
      </c>
      <c r="C478" s="67" t="s">
        <v>62</v>
      </c>
      <c r="D478" s="67" t="s">
        <v>63</v>
      </c>
      <c r="E478" s="59" t="s">
        <v>73</v>
      </c>
      <c r="F478" s="60" t="s">
        <v>74</v>
      </c>
      <c r="G478" s="61">
        <v>699995.69</v>
      </c>
      <c r="H478" s="61">
        <v>699995.69</v>
      </c>
      <c r="I478" s="61">
        <v>0</v>
      </c>
      <c r="J478" s="62">
        <v>0</v>
      </c>
      <c r="K478" s="63">
        <v>209998.70699999999</v>
      </c>
      <c r="L478" s="63">
        <v>419997.41399999999</v>
      </c>
      <c r="M478" s="63">
        <v>69999.569000000003</v>
      </c>
      <c r="N478" s="63">
        <v>0</v>
      </c>
      <c r="O478" s="63">
        <v>0</v>
      </c>
      <c r="P478" s="63">
        <v>0</v>
      </c>
      <c r="Q478" s="63">
        <v>0</v>
      </c>
      <c r="R478" s="64">
        <v>0</v>
      </c>
      <c r="ALQ478" s="6"/>
    </row>
    <row r="479" spans="1:1005" ht="28.4" customHeight="1" x14ac:dyDescent="0.35">
      <c r="A479" s="66" t="s">
        <v>974</v>
      </c>
      <c r="B479" s="67" t="s">
        <v>514</v>
      </c>
      <c r="C479" s="67" t="s">
        <v>62</v>
      </c>
      <c r="D479" s="67" t="s">
        <v>63</v>
      </c>
      <c r="E479" s="59" t="s">
        <v>976</v>
      </c>
      <c r="F479" s="60" t="s">
        <v>977</v>
      </c>
      <c r="G479" s="61">
        <v>590000</v>
      </c>
      <c r="H479" s="61">
        <v>590000</v>
      </c>
      <c r="I479" s="61">
        <v>0</v>
      </c>
      <c r="J479" s="62">
        <v>0</v>
      </c>
      <c r="K479" s="63">
        <v>142014.54</v>
      </c>
      <c r="L479" s="63">
        <v>388985.46</v>
      </c>
      <c r="M479" s="63">
        <v>59000</v>
      </c>
      <c r="N479" s="63">
        <v>0</v>
      </c>
      <c r="O479" s="63">
        <v>0</v>
      </c>
      <c r="P479" s="63">
        <v>0</v>
      </c>
      <c r="Q479" s="63">
        <v>0</v>
      </c>
      <c r="R479" s="64">
        <v>0</v>
      </c>
      <c r="ALQ479" s="6"/>
    </row>
    <row r="480" spans="1:1005" ht="28.4" customHeight="1" x14ac:dyDescent="0.35">
      <c r="A480" s="66" t="s">
        <v>978</v>
      </c>
      <c r="B480" s="67" t="s">
        <v>979</v>
      </c>
      <c r="C480" s="67" t="s">
        <v>62</v>
      </c>
      <c r="D480" s="67" t="s">
        <v>63</v>
      </c>
      <c r="E480" s="59" t="s">
        <v>980</v>
      </c>
      <c r="F480" s="60" t="s">
        <v>981</v>
      </c>
      <c r="G480" s="61">
        <v>494104.39</v>
      </c>
      <c r="H480" s="61">
        <v>494104.39</v>
      </c>
      <c r="I480" s="61">
        <v>0</v>
      </c>
      <c r="J480" s="62">
        <v>0</v>
      </c>
      <c r="K480" s="63">
        <v>148231.31700000001</v>
      </c>
      <c r="L480" s="63">
        <v>247052.2</v>
      </c>
      <c r="M480" s="63">
        <v>98820.88</v>
      </c>
      <c r="N480" s="63">
        <v>0</v>
      </c>
      <c r="O480" s="63">
        <v>0</v>
      </c>
      <c r="P480" s="63">
        <v>0</v>
      </c>
      <c r="Q480" s="63">
        <v>0</v>
      </c>
      <c r="R480" s="64">
        <v>0</v>
      </c>
      <c r="ALQ480" s="6"/>
    </row>
    <row r="481" spans="1:1005" ht="28.4" customHeight="1" x14ac:dyDescent="0.35">
      <c r="A481" s="66" t="s">
        <v>2053</v>
      </c>
      <c r="B481" s="67" t="s">
        <v>61</v>
      </c>
      <c r="C481" s="67" t="s">
        <v>62</v>
      </c>
      <c r="D481" s="67" t="s">
        <v>63</v>
      </c>
      <c r="E481" s="59" t="s">
        <v>64</v>
      </c>
      <c r="F481" s="60" t="s">
        <v>65</v>
      </c>
      <c r="G481" s="61">
        <v>630000</v>
      </c>
      <c r="H481" s="61">
        <v>630000</v>
      </c>
      <c r="I481" s="61">
        <v>0</v>
      </c>
      <c r="J481" s="62">
        <v>0</v>
      </c>
      <c r="K481" s="63">
        <v>189000</v>
      </c>
      <c r="L481" s="63">
        <v>378000</v>
      </c>
      <c r="M481" s="63">
        <v>63000</v>
      </c>
      <c r="N481" s="63">
        <v>0</v>
      </c>
      <c r="O481" s="63">
        <v>0</v>
      </c>
      <c r="P481" s="63">
        <v>0</v>
      </c>
      <c r="Q481" s="63">
        <v>0</v>
      </c>
      <c r="R481" s="64">
        <v>0</v>
      </c>
      <c r="ALQ481" s="6"/>
    </row>
    <row r="482" spans="1:1005" ht="28.4" customHeight="1" x14ac:dyDescent="0.35">
      <c r="A482" s="66" t="s">
        <v>2054</v>
      </c>
      <c r="B482" s="67" t="s">
        <v>66</v>
      </c>
      <c r="C482" s="67" t="s">
        <v>62</v>
      </c>
      <c r="D482" s="67" t="s">
        <v>63</v>
      </c>
      <c r="E482" s="59" t="s">
        <v>67</v>
      </c>
      <c r="F482" s="60" t="s">
        <v>68</v>
      </c>
      <c r="G482" s="61">
        <v>800000</v>
      </c>
      <c r="H482" s="61">
        <v>800000</v>
      </c>
      <c r="I482" s="61">
        <v>0</v>
      </c>
      <c r="J482" s="62">
        <v>0</v>
      </c>
      <c r="K482" s="63">
        <v>240000</v>
      </c>
      <c r="L482" s="63">
        <v>480000</v>
      </c>
      <c r="M482" s="63">
        <v>80000</v>
      </c>
      <c r="N482" s="63">
        <v>0</v>
      </c>
      <c r="O482" s="63">
        <v>0</v>
      </c>
      <c r="P482" s="63">
        <v>0</v>
      </c>
      <c r="Q482" s="63">
        <v>0</v>
      </c>
      <c r="R482" s="64">
        <v>0</v>
      </c>
      <c r="ALQ482" s="6"/>
    </row>
    <row r="483" spans="1:1005" ht="28.4" customHeight="1" x14ac:dyDescent="0.35">
      <c r="A483" s="66" t="s">
        <v>963</v>
      </c>
      <c r="B483" s="67" t="s">
        <v>964</v>
      </c>
      <c r="C483" s="67" t="s">
        <v>62</v>
      </c>
      <c r="D483" s="67" t="s">
        <v>63</v>
      </c>
      <c r="E483" s="59" t="s">
        <v>965</v>
      </c>
      <c r="F483" s="60" t="s">
        <v>966</v>
      </c>
      <c r="G483" s="61">
        <v>540000</v>
      </c>
      <c r="H483" s="61">
        <v>540000</v>
      </c>
      <c r="I483" s="61">
        <v>0</v>
      </c>
      <c r="J483" s="62">
        <v>0</v>
      </c>
      <c r="K483" s="63">
        <v>162000</v>
      </c>
      <c r="L483" s="63">
        <v>378000</v>
      </c>
      <c r="M483" s="63">
        <v>0</v>
      </c>
      <c r="N483" s="63">
        <v>0</v>
      </c>
      <c r="O483" s="63">
        <v>0</v>
      </c>
      <c r="P483" s="63">
        <v>0</v>
      </c>
      <c r="Q483" s="63">
        <v>0</v>
      </c>
      <c r="R483" s="64">
        <v>0</v>
      </c>
      <c r="ALQ483" s="6"/>
    </row>
    <row r="484" spans="1:1005" ht="28.4" customHeight="1" x14ac:dyDescent="0.35">
      <c r="A484" s="66" t="s">
        <v>990</v>
      </c>
      <c r="B484" s="67" t="s">
        <v>116</v>
      </c>
      <c r="C484" s="67" t="s">
        <v>62</v>
      </c>
      <c r="D484" s="67" t="s">
        <v>63</v>
      </c>
      <c r="E484" s="59" t="s">
        <v>991</v>
      </c>
      <c r="F484" s="60" t="s">
        <v>992</v>
      </c>
      <c r="G484" s="61">
        <v>318958.96999999997</v>
      </c>
      <c r="H484" s="61">
        <v>318958.96999999997</v>
      </c>
      <c r="I484" s="61">
        <v>0</v>
      </c>
      <c r="J484" s="62">
        <v>0</v>
      </c>
      <c r="K484" s="63">
        <v>95687.691000000006</v>
      </c>
      <c r="L484" s="63">
        <v>223271.27900000001</v>
      </c>
      <c r="M484" s="63">
        <v>0</v>
      </c>
      <c r="N484" s="63">
        <v>0</v>
      </c>
      <c r="O484" s="63">
        <v>0</v>
      </c>
      <c r="P484" s="63">
        <v>0</v>
      </c>
      <c r="Q484" s="63">
        <v>0</v>
      </c>
      <c r="R484" s="64">
        <v>0</v>
      </c>
      <c r="ALQ484" s="6"/>
    </row>
    <row r="485" spans="1:1005" ht="28.4" customHeight="1" x14ac:dyDescent="0.35">
      <c r="A485" s="66" t="s">
        <v>967</v>
      </c>
      <c r="B485" s="67" t="s">
        <v>968</v>
      </c>
      <c r="C485" s="67" t="s">
        <v>62</v>
      </c>
      <c r="D485" s="67" t="s">
        <v>63</v>
      </c>
      <c r="E485" s="59" t="s">
        <v>2049</v>
      </c>
      <c r="F485" s="60" t="s">
        <v>969</v>
      </c>
      <c r="G485" s="61">
        <v>756000</v>
      </c>
      <c r="H485" s="61">
        <v>756000</v>
      </c>
      <c r="I485" s="61">
        <v>0</v>
      </c>
      <c r="J485" s="62">
        <v>0</v>
      </c>
      <c r="K485" s="63">
        <v>226800</v>
      </c>
      <c r="L485" s="63">
        <v>453600</v>
      </c>
      <c r="M485" s="63">
        <v>75600</v>
      </c>
      <c r="N485" s="63">
        <v>0</v>
      </c>
      <c r="O485" s="63">
        <v>0</v>
      </c>
      <c r="P485" s="63">
        <v>0</v>
      </c>
      <c r="Q485" s="63">
        <v>0</v>
      </c>
      <c r="R485" s="64">
        <v>0</v>
      </c>
      <c r="ALQ485" s="6"/>
    </row>
    <row r="486" spans="1:1005" ht="28.4" customHeight="1" x14ac:dyDescent="0.35">
      <c r="A486" s="66" t="s">
        <v>956</v>
      </c>
      <c r="B486" s="67" t="s">
        <v>385</v>
      </c>
      <c r="C486" s="67" t="s">
        <v>62</v>
      </c>
      <c r="D486" s="67" t="s">
        <v>63</v>
      </c>
      <c r="E486" s="59" t="s">
        <v>957</v>
      </c>
      <c r="F486" s="60" t="s">
        <v>958</v>
      </c>
      <c r="G486" s="61">
        <v>590500</v>
      </c>
      <c r="H486" s="61">
        <v>590500</v>
      </c>
      <c r="I486" s="61">
        <v>0</v>
      </c>
      <c r="J486" s="62">
        <v>0</v>
      </c>
      <c r="K486" s="63">
        <v>177150</v>
      </c>
      <c r="L486" s="63">
        <v>354300</v>
      </c>
      <c r="M486" s="63">
        <v>59050</v>
      </c>
      <c r="N486" s="63">
        <v>0</v>
      </c>
      <c r="O486" s="63">
        <v>0</v>
      </c>
      <c r="P486" s="63">
        <v>0</v>
      </c>
      <c r="Q486" s="63">
        <v>0</v>
      </c>
      <c r="R486" s="64">
        <v>0</v>
      </c>
      <c r="ALQ486" s="6"/>
    </row>
    <row r="487" spans="1:1005" ht="28.4" customHeight="1" x14ac:dyDescent="0.35">
      <c r="A487" s="66" t="s">
        <v>941</v>
      </c>
      <c r="B487" s="67" t="s">
        <v>942</v>
      </c>
      <c r="C487" s="67" t="s">
        <v>62</v>
      </c>
      <c r="D487" s="67" t="s">
        <v>63</v>
      </c>
      <c r="E487" s="59" t="s">
        <v>943</v>
      </c>
      <c r="F487" s="60" t="s">
        <v>944</v>
      </c>
      <c r="G487" s="61">
        <v>918600</v>
      </c>
      <c r="H487" s="61">
        <v>918600</v>
      </c>
      <c r="I487" s="61">
        <v>0</v>
      </c>
      <c r="J487" s="62">
        <v>0</v>
      </c>
      <c r="K487" s="63">
        <v>231000</v>
      </c>
      <c r="L487" s="63">
        <v>461064.82</v>
      </c>
      <c r="M487" s="63">
        <v>226535.18</v>
      </c>
      <c r="N487" s="63">
        <v>0</v>
      </c>
      <c r="O487" s="63">
        <v>0</v>
      </c>
      <c r="P487" s="63">
        <v>0</v>
      </c>
      <c r="Q487" s="63">
        <v>0</v>
      </c>
      <c r="R487" s="64">
        <v>0</v>
      </c>
      <c r="ALQ487" s="6"/>
    </row>
    <row r="488" spans="1:1005" ht="28.4" customHeight="1" x14ac:dyDescent="0.35">
      <c r="A488" s="66" t="s">
        <v>952</v>
      </c>
      <c r="B488" s="67" t="s">
        <v>953</v>
      </c>
      <c r="C488" s="67" t="s">
        <v>62</v>
      </c>
      <c r="D488" s="67" t="s">
        <v>63</v>
      </c>
      <c r="E488" s="59" t="s">
        <v>954</v>
      </c>
      <c r="F488" s="60" t="s">
        <v>955</v>
      </c>
      <c r="G488" s="61">
        <v>607515.85</v>
      </c>
      <c r="H488" s="61">
        <v>607515.85</v>
      </c>
      <c r="I488" s="61">
        <v>0</v>
      </c>
      <c r="J488" s="62">
        <v>0</v>
      </c>
      <c r="K488" s="63">
        <v>182254.755</v>
      </c>
      <c r="L488" s="63">
        <v>212630.54749999999</v>
      </c>
      <c r="M488" s="63">
        <v>212630.54749999999</v>
      </c>
      <c r="N488" s="63">
        <v>0</v>
      </c>
      <c r="O488" s="63">
        <v>0</v>
      </c>
      <c r="P488" s="63">
        <v>0</v>
      </c>
      <c r="Q488" s="63">
        <v>0</v>
      </c>
      <c r="R488" s="64">
        <v>0</v>
      </c>
      <c r="ALQ488" s="6"/>
    </row>
    <row r="489" spans="1:1005" ht="28.4" customHeight="1" x14ac:dyDescent="0.35">
      <c r="A489" s="66" t="s">
        <v>2055</v>
      </c>
      <c r="B489" s="67" t="s">
        <v>69</v>
      </c>
      <c r="C489" s="67" t="s">
        <v>62</v>
      </c>
      <c r="D489" s="67" t="s">
        <v>63</v>
      </c>
      <c r="E489" s="59" t="s">
        <v>70</v>
      </c>
      <c r="F489" s="60" t="s">
        <v>71</v>
      </c>
      <c r="G489" s="61">
        <v>740000</v>
      </c>
      <c r="H489" s="61">
        <v>740000</v>
      </c>
      <c r="I489" s="61">
        <v>0</v>
      </c>
      <c r="J489" s="62">
        <v>0</v>
      </c>
      <c r="K489" s="63">
        <v>222000</v>
      </c>
      <c r="L489" s="63">
        <v>518000</v>
      </c>
      <c r="M489" s="63">
        <v>0</v>
      </c>
      <c r="N489" s="63">
        <v>0</v>
      </c>
      <c r="O489" s="63">
        <v>0</v>
      </c>
      <c r="P489" s="63">
        <v>0</v>
      </c>
      <c r="Q489" s="63">
        <v>0</v>
      </c>
      <c r="R489" s="64">
        <v>0</v>
      </c>
      <c r="ALQ489" s="6"/>
    </row>
    <row r="490" spans="1:1005" ht="28.4" customHeight="1" x14ac:dyDescent="0.35">
      <c r="A490" s="66"/>
      <c r="B490" s="67" t="s">
        <v>217</v>
      </c>
      <c r="C490" s="67" t="s">
        <v>62</v>
      </c>
      <c r="D490" s="67" t="s">
        <v>63</v>
      </c>
      <c r="E490" s="59" t="s">
        <v>2050</v>
      </c>
      <c r="F490" s="60" t="s">
        <v>2051</v>
      </c>
      <c r="G490" s="61">
        <v>1599657.94</v>
      </c>
      <c r="H490" s="61">
        <v>1599657.94</v>
      </c>
      <c r="I490" s="61">
        <v>0</v>
      </c>
      <c r="J490" s="62">
        <v>0</v>
      </c>
      <c r="K490" s="63">
        <v>479897.38199999998</v>
      </c>
      <c r="L490" s="63">
        <v>1119760.558</v>
      </c>
      <c r="M490" s="63">
        <v>0</v>
      </c>
      <c r="N490" s="63">
        <v>0</v>
      </c>
      <c r="O490" s="63">
        <v>0</v>
      </c>
      <c r="P490" s="63">
        <v>0</v>
      </c>
      <c r="Q490" s="63">
        <v>0</v>
      </c>
      <c r="R490" s="64">
        <v>0</v>
      </c>
      <c r="ALQ490" s="6"/>
    </row>
    <row r="491" spans="1:1005" ht="28.4" customHeight="1" x14ac:dyDescent="0.35">
      <c r="A491" s="66" t="s">
        <v>931</v>
      </c>
      <c r="B491" s="67" t="s">
        <v>932</v>
      </c>
      <c r="C491" s="67" t="s">
        <v>62</v>
      </c>
      <c r="D491" s="67" t="s">
        <v>63</v>
      </c>
      <c r="E491" s="59" t="s">
        <v>933</v>
      </c>
      <c r="F491" s="60" t="s">
        <v>934</v>
      </c>
      <c r="G491" s="61">
        <v>3412460</v>
      </c>
      <c r="H491" s="61">
        <v>3412460</v>
      </c>
      <c r="I491" s="61">
        <v>0</v>
      </c>
      <c r="J491" s="62">
        <v>0</v>
      </c>
      <c r="K491" s="63">
        <v>1023738</v>
      </c>
      <c r="L491" s="63">
        <v>2047476</v>
      </c>
      <c r="M491" s="63">
        <v>341246</v>
      </c>
      <c r="N491" s="63">
        <v>0</v>
      </c>
      <c r="O491" s="63">
        <v>0</v>
      </c>
      <c r="P491" s="63">
        <v>0</v>
      </c>
      <c r="Q491" s="63">
        <v>0</v>
      </c>
      <c r="R491" s="64">
        <v>0</v>
      </c>
      <c r="ALQ491" s="6"/>
    </row>
    <row r="492" spans="1:1005" ht="28.4" customHeight="1" x14ac:dyDescent="0.35">
      <c r="A492" s="66" t="s">
        <v>982</v>
      </c>
      <c r="B492" s="67" t="s">
        <v>983</v>
      </c>
      <c r="C492" s="67" t="s">
        <v>62</v>
      </c>
      <c r="D492" s="67" t="s">
        <v>63</v>
      </c>
      <c r="E492" s="59" t="s">
        <v>984</v>
      </c>
      <c r="F492" s="60" t="s">
        <v>985</v>
      </c>
      <c r="G492" s="61">
        <v>430000</v>
      </c>
      <c r="H492" s="61">
        <v>430000</v>
      </c>
      <c r="I492" s="61">
        <v>0</v>
      </c>
      <c r="J492" s="62">
        <v>0</v>
      </c>
      <c r="K492" s="63">
        <v>107000</v>
      </c>
      <c r="L492" s="63">
        <v>240000</v>
      </c>
      <c r="M492" s="63">
        <v>83000</v>
      </c>
      <c r="N492" s="63">
        <v>0</v>
      </c>
      <c r="O492" s="63">
        <v>0</v>
      </c>
      <c r="P492" s="63">
        <v>0</v>
      </c>
      <c r="Q492" s="63">
        <v>0</v>
      </c>
      <c r="R492" s="64">
        <v>0</v>
      </c>
      <c r="ALQ492" s="6"/>
    </row>
    <row r="493" spans="1:1005" ht="28.4" customHeight="1" x14ac:dyDescent="0.35">
      <c r="A493" s="66" t="s">
        <v>970</v>
      </c>
      <c r="B493" s="67" t="s">
        <v>971</v>
      </c>
      <c r="C493" s="67" t="s">
        <v>62</v>
      </c>
      <c r="D493" s="67" t="s">
        <v>63</v>
      </c>
      <c r="E493" s="59" t="s">
        <v>972</v>
      </c>
      <c r="F493" s="60" t="s">
        <v>973</v>
      </c>
      <c r="G493" s="61">
        <v>850000</v>
      </c>
      <c r="H493" s="61">
        <v>850000</v>
      </c>
      <c r="I493" s="61">
        <v>0</v>
      </c>
      <c r="J493" s="62">
        <v>0</v>
      </c>
      <c r="K493" s="63">
        <v>255000</v>
      </c>
      <c r="L493" s="63">
        <v>510000</v>
      </c>
      <c r="M493" s="63">
        <v>85000</v>
      </c>
      <c r="N493" s="63">
        <v>0</v>
      </c>
      <c r="O493" s="63">
        <v>0</v>
      </c>
      <c r="P493" s="63">
        <v>0</v>
      </c>
      <c r="Q493" s="63">
        <v>0</v>
      </c>
      <c r="R493" s="64">
        <v>0</v>
      </c>
      <c r="ALQ493" s="6"/>
    </row>
    <row r="494" spans="1:1005" ht="28.4" customHeight="1" x14ac:dyDescent="0.35">
      <c r="A494" s="66" t="s">
        <v>948</v>
      </c>
      <c r="B494" s="67" t="s">
        <v>949</v>
      </c>
      <c r="C494" s="67" t="s">
        <v>62</v>
      </c>
      <c r="D494" s="67" t="s">
        <v>63</v>
      </c>
      <c r="E494" s="59" t="s">
        <v>950</v>
      </c>
      <c r="F494" s="60" t="s">
        <v>951</v>
      </c>
      <c r="G494" s="61">
        <v>750000</v>
      </c>
      <c r="H494" s="61">
        <v>750000</v>
      </c>
      <c r="I494" s="61">
        <v>0</v>
      </c>
      <c r="J494" s="62">
        <v>0</v>
      </c>
      <c r="K494" s="63">
        <v>225000</v>
      </c>
      <c r="L494" s="63">
        <v>450000</v>
      </c>
      <c r="M494" s="63">
        <v>75000</v>
      </c>
      <c r="N494" s="63">
        <v>0</v>
      </c>
      <c r="O494" s="63">
        <v>0</v>
      </c>
      <c r="P494" s="63">
        <v>0</v>
      </c>
      <c r="Q494" s="63">
        <v>0</v>
      </c>
      <c r="R494" s="64">
        <v>0</v>
      </c>
      <c r="ALQ494" s="6"/>
    </row>
    <row r="495" spans="1:1005" ht="28.4" customHeight="1" x14ac:dyDescent="0.35">
      <c r="A495" s="66" t="s">
        <v>945</v>
      </c>
      <c r="B495" s="67" t="s">
        <v>110</v>
      </c>
      <c r="C495" s="67" t="s">
        <v>62</v>
      </c>
      <c r="D495" s="67" t="s">
        <v>63</v>
      </c>
      <c r="E495" s="59" t="s">
        <v>946</v>
      </c>
      <c r="F495" s="60" t="s">
        <v>947</v>
      </c>
      <c r="G495" s="61">
        <v>800000</v>
      </c>
      <c r="H495" s="61">
        <v>800000</v>
      </c>
      <c r="I495" s="61">
        <v>0</v>
      </c>
      <c r="J495" s="62">
        <v>0</v>
      </c>
      <c r="K495" s="63">
        <v>800000</v>
      </c>
      <c r="L495" s="63">
        <v>0</v>
      </c>
      <c r="M495" s="63">
        <v>0</v>
      </c>
      <c r="N495" s="63">
        <v>0</v>
      </c>
      <c r="O495" s="63">
        <v>0</v>
      </c>
      <c r="P495" s="63">
        <v>0</v>
      </c>
      <c r="Q495" s="63">
        <v>0</v>
      </c>
      <c r="R495" s="64">
        <v>0</v>
      </c>
      <c r="ALQ495" s="6"/>
    </row>
    <row r="496" spans="1:1005" ht="28.4" customHeight="1" x14ac:dyDescent="0.35">
      <c r="A496" s="66" t="s">
        <v>935</v>
      </c>
      <c r="B496" s="67" t="s">
        <v>604</v>
      </c>
      <c r="C496" s="67" t="s">
        <v>62</v>
      </c>
      <c r="D496" s="67" t="s">
        <v>63</v>
      </c>
      <c r="E496" s="59" t="s">
        <v>937</v>
      </c>
      <c r="F496" s="60" t="s">
        <v>938</v>
      </c>
      <c r="G496" s="61">
        <v>1134370.75</v>
      </c>
      <c r="H496" s="61">
        <v>1134370.75</v>
      </c>
      <c r="I496" s="61">
        <v>0</v>
      </c>
      <c r="J496" s="62">
        <v>0</v>
      </c>
      <c r="K496" s="63">
        <v>340311.22499999998</v>
      </c>
      <c r="L496" s="63">
        <v>680622.45</v>
      </c>
      <c r="M496" s="63">
        <v>113437.075</v>
      </c>
      <c r="N496" s="63">
        <v>0</v>
      </c>
      <c r="O496" s="63">
        <v>0</v>
      </c>
      <c r="P496" s="63">
        <v>0</v>
      </c>
      <c r="Q496" s="63">
        <v>0</v>
      </c>
      <c r="R496" s="64">
        <v>0</v>
      </c>
      <c r="ALQ496" s="6"/>
    </row>
    <row r="497" spans="1:1005" ht="28.4" customHeight="1" x14ac:dyDescent="0.35">
      <c r="A497" s="66" t="s">
        <v>986</v>
      </c>
      <c r="B497" s="67" t="s">
        <v>987</v>
      </c>
      <c r="C497" s="67" t="s">
        <v>62</v>
      </c>
      <c r="D497" s="67" t="s">
        <v>63</v>
      </c>
      <c r="E497" s="59" t="s">
        <v>988</v>
      </c>
      <c r="F497" s="60" t="s">
        <v>989</v>
      </c>
      <c r="G497" s="61">
        <v>464670</v>
      </c>
      <c r="H497" s="61">
        <v>464670</v>
      </c>
      <c r="I497" s="61">
        <v>0</v>
      </c>
      <c r="J497" s="62">
        <v>0</v>
      </c>
      <c r="K497" s="63">
        <v>139401</v>
      </c>
      <c r="L497" s="63">
        <v>278802</v>
      </c>
      <c r="M497" s="63">
        <v>46467</v>
      </c>
      <c r="N497" s="63">
        <v>0</v>
      </c>
      <c r="O497" s="63">
        <v>0</v>
      </c>
      <c r="P497" s="63">
        <v>0</v>
      </c>
      <c r="Q497" s="63">
        <v>0</v>
      </c>
      <c r="R497" s="64">
        <v>0</v>
      </c>
      <c r="ALQ497" s="6"/>
    </row>
    <row r="498" spans="1:1005" ht="28.4" customHeight="1" x14ac:dyDescent="0.35">
      <c r="A498" s="66" t="s">
        <v>959</v>
      </c>
      <c r="B498" s="67" t="s">
        <v>960</v>
      </c>
      <c r="C498" s="67" t="s">
        <v>62</v>
      </c>
      <c r="D498" s="67" t="s">
        <v>63</v>
      </c>
      <c r="E498" s="59" t="s">
        <v>961</v>
      </c>
      <c r="F498" s="60" t="s">
        <v>962</v>
      </c>
      <c r="G498" s="61">
        <v>574245</v>
      </c>
      <c r="H498" s="61">
        <v>574245</v>
      </c>
      <c r="I498" s="61">
        <v>0</v>
      </c>
      <c r="J498" s="62">
        <v>0</v>
      </c>
      <c r="K498" s="63">
        <v>162000</v>
      </c>
      <c r="L498" s="63">
        <v>354820.5</v>
      </c>
      <c r="M498" s="63">
        <v>57424.5</v>
      </c>
      <c r="N498" s="63">
        <v>0</v>
      </c>
      <c r="O498" s="63">
        <v>0</v>
      </c>
      <c r="P498" s="63">
        <v>0</v>
      </c>
      <c r="Q498" s="63">
        <v>0</v>
      </c>
      <c r="R498" s="64">
        <v>0</v>
      </c>
      <c r="ALQ498" s="6"/>
    </row>
    <row r="499" spans="1:1005" ht="28.4" customHeight="1" x14ac:dyDescent="0.35">
      <c r="A499" s="66" t="s">
        <v>2056</v>
      </c>
      <c r="B499" s="67" t="s">
        <v>78</v>
      </c>
      <c r="C499" s="67" t="s">
        <v>62</v>
      </c>
      <c r="D499" s="67" t="s">
        <v>63</v>
      </c>
      <c r="E499" s="59" t="s">
        <v>79</v>
      </c>
      <c r="F499" s="60" t="s">
        <v>80</v>
      </c>
      <c r="G499" s="61">
        <v>620000</v>
      </c>
      <c r="H499" s="61">
        <v>620000</v>
      </c>
      <c r="I499" s="61">
        <v>0</v>
      </c>
      <c r="J499" s="62">
        <v>0</v>
      </c>
      <c r="K499" s="63">
        <v>186000</v>
      </c>
      <c r="L499" s="63">
        <v>372000</v>
      </c>
      <c r="M499" s="63">
        <v>62000</v>
      </c>
      <c r="N499" s="63">
        <v>0</v>
      </c>
      <c r="O499" s="63">
        <v>0</v>
      </c>
      <c r="P499" s="63">
        <v>0</v>
      </c>
      <c r="Q499" s="63">
        <v>0</v>
      </c>
      <c r="R499" s="64">
        <v>0</v>
      </c>
      <c r="ALQ499" s="6"/>
    </row>
    <row r="500" spans="1:1005" ht="28.4" customHeight="1" x14ac:dyDescent="0.35">
      <c r="A500" s="66" t="s">
        <v>2057</v>
      </c>
      <c r="B500" s="67" t="s">
        <v>75</v>
      </c>
      <c r="C500" s="67" t="s">
        <v>62</v>
      </c>
      <c r="D500" s="67" t="s">
        <v>63</v>
      </c>
      <c r="E500" s="59" t="s">
        <v>76</v>
      </c>
      <c r="F500" s="60" t="s">
        <v>77</v>
      </c>
      <c r="G500" s="61">
        <v>500000</v>
      </c>
      <c r="H500" s="61">
        <v>500000</v>
      </c>
      <c r="I500" s="61">
        <v>0</v>
      </c>
      <c r="J500" s="62">
        <v>0</v>
      </c>
      <c r="K500" s="63">
        <v>100000</v>
      </c>
      <c r="L500" s="63">
        <v>350000</v>
      </c>
      <c r="M500" s="63">
        <v>50000</v>
      </c>
      <c r="N500" s="63">
        <v>0</v>
      </c>
      <c r="O500" s="63">
        <v>0</v>
      </c>
      <c r="P500" s="63">
        <v>0</v>
      </c>
      <c r="Q500" s="63">
        <v>0</v>
      </c>
      <c r="R500" s="64">
        <v>0</v>
      </c>
      <c r="ALQ500" s="6"/>
    </row>
    <row r="501" spans="1:1005" ht="28.4" customHeight="1" x14ac:dyDescent="0.35">
      <c r="A501" s="26" t="s">
        <v>1800</v>
      </c>
      <c r="B501" s="27" t="s">
        <v>1801</v>
      </c>
      <c r="C501" s="27" t="s">
        <v>1535</v>
      </c>
      <c r="D501" s="27" t="s">
        <v>1536</v>
      </c>
      <c r="E501" s="59" t="s">
        <v>1802</v>
      </c>
      <c r="F501" s="60" t="s">
        <v>1803</v>
      </c>
      <c r="G501" s="61">
        <v>500000</v>
      </c>
      <c r="H501" s="61">
        <v>500000</v>
      </c>
      <c r="I501" s="61">
        <v>0</v>
      </c>
      <c r="J501" s="62">
        <v>0</v>
      </c>
      <c r="K501" s="63">
        <v>45000</v>
      </c>
      <c r="L501" s="63">
        <v>62600.408102399699</v>
      </c>
      <c r="M501" s="63">
        <v>151737.21041419299</v>
      </c>
      <c r="N501" s="63">
        <v>140662.38148340699</v>
      </c>
      <c r="O501" s="63">
        <v>50000</v>
      </c>
      <c r="P501" s="63">
        <v>25000</v>
      </c>
      <c r="Q501" s="63">
        <v>25000</v>
      </c>
      <c r="R501" s="64">
        <v>0</v>
      </c>
      <c r="ALQ501" s="6"/>
    </row>
    <row r="502" spans="1:1005" ht="28.4" customHeight="1" x14ac:dyDescent="0.35">
      <c r="A502" s="26" t="s">
        <v>1686</v>
      </c>
      <c r="B502" s="27" t="s">
        <v>1687</v>
      </c>
      <c r="C502" s="27" t="s">
        <v>1535</v>
      </c>
      <c r="D502" s="27" t="s">
        <v>1536</v>
      </c>
      <c r="E502" s="59" t="s">
        <v>1688</v>
      </c>
      <c r="F502" s="60" t="s">
        <v>1689</v>
      </c>
      <c r="G502" s="61">
        <v>9875971.5800000001</v>
      </c>
      <c r="H502" s="61">
        <v>9875971.5800000001</v>
      </c>
      <c r="I502" s="61">
        <v>0</v>
      </c>
      <c r="J502" s="62">
        <v>0</v>
      </c>
      <c r="K502" s="63">
        <v>25000</v>
      </c>
      <c r="L502" s="63">
        <v>1650000</v>
      </c>
      <c r="M502" s="63">
        <v>7500000</v>
      </c>
      <c r="N502" s="63">
        <v>700971.58</v>
      </c>
      <c r="O502" s="63">
        <v>0</v>
      </c>
      <c r="P502" s="63">
        <v>0</v>
      </c>
      <c r="Q502" s="63">
        <v>0</v>
      </c>
      <c r="R502" s="64">
        <v>0</v>
      </c>
      <c r="ALQ502" s="6"/>
    </row>
    <row r="503" spans="1:1005" ht="28.4" customHeight="1" x14ac:dyDescent="0.35">
      <c r="A503" s="66" t="s">
        <v>1533</v>
      </c>
      <c r="B503" s="67" t="s">
        <v>1534</v>
      </c>
      <c r="C503" s="67" t="s">
        <v>1535</v>
      </c>
      <c r="D503" s="67" t="s">
        <v>1536</v>
      </c>
      <c r="E503" s="59" t="s">
        <v>1537</v>
      </c>
      <c r="F503" s="60" t="s">
        <v>1538</v>
      </c>
      <c r="G503" s="61">
        <v>2190000</v>
      </c>
      <c r="H503" s="61">
        <v>2190000</v>
      </c>
      <c r="I503" s="61">
        <v>0</v>
      </c>
      <c r="J503" s="62">
        <v>0</v>
      </c>
      <c r="K503" s="63">
        <v>197100</v>
      </c>
      <c r="L503" s="63">
        <v>274189.78748851101</v>
      </c>
      <c r="M503" s="63">
        <v>664608.98161416501</v>
      </c>
      <c r="N503" s="63">
        <v>616101.23089732497</v>
      </c>
      <c r="O503" s="63">
        <v>219000</v>
      </c>
      <c r="P503" s="63">
        <v>109500</v>
      </c>
      <c r="Q503" s="63">
        <v>109500</v>
      </c>
      <c r="R503" s="64">
        <v>0</v>
      </c>
      <c r="ALQ503" s="6"/>
    </row>
    <row r="504" spans="1:1005" ht="28.4" customHeight="1" x14ac:dyDescent="0.35">
      <c r="A504" s="66" t="s">
        <v>1749</v>
      </c>
      <c r="B504" s="67" t="s">
        <v>1750</v>
      </c>
      <c r="C504" s="67" t="s">
        <v>1535</v>
      </c>
      <c r="D504" s="67" t="s">
        <v>1536</v>
      </c>
      <c r="E504" s="59" t="s">
        <v>1751</v>
      </c>
      <c r="F504" s="60" t="s">
        <v>1752</v>
      </c>
      <c r="G504" s="61">
        <v>3708067.64</v>
      </c>
      <c r="H504" s="61">
        <v>3708067.64</v>
      </c>
      <c r="I504" s="61">
        <v>0</v>
      </c>
      <c r="J504" s="62">
        <v>0</v>
      </c>
      <c r="K504" s="63">
        <v>333726.08760000003</v>
      </c>
      <c r="L504" s="63">
        <v>464253.095070604</v>
      </c>
      <c r="M504" s="63">
        <v>1125303.67944148</v>
      </c>
      <c r="N504" s="63">
        <v>1043171.24988792</v>
      </c>
      <c r="O504" s="63">
        <v>370806.76400000002</v>
      </c>
      <c r="P504" s="63">
        <v>185403.38200000001</v>
      </c>
      <c r="Q504" s="63">
        <v>185403.38200000001</v>
      </c>
      <c r="R504" s="64">
        <v>0</v>
      </c>
      <c r="ALQ504" s="6"/>
    </row>
    <row r="505" spans="1:1005" ht="28.4" customHeight="1" x14ac:dyDescent="0.35">
      <c r="A505" s="66" t="s">
        <v>1735</v>
      </c>
      <c r="B505" s="67" t="s">
        <v>1721</v>
      </c>
      <c r="C505" s="67" t="s">
        <v>1535</v>
      </c>
      <c r="D505" s="67" t="s">
        <v>1536</v>
      </c>
      <c r="E505" s="59" t="s">
        <v>1736</v>
      </c>
      <c r="F505" s="60" t="s">
        <v>1737</v>
      </c>
      <c r="G505" s="61">
        <v>2200000</v>
      </c>
      <c r="H505" s="61">
        <v>2200000</v>
      </c>
      <c r="I505" s="61">
        <v>0</v>
      </c>
      <c r="J505" s="62">
        <v>0</v>
      </c>
      <c r="K505" s="63">
        <v>198000</v>
      </c>
      <c r="L505" s="63">
        <v>275441.79565055901</v>
      </c>
      <c r="M505" s="63">
        <v>667643.72582244896</v>
      </c>
      <c r="N505" s="63">
        <v>618914.47852699296</v>
      </c>
      <c r="O505" s="63">
        <v>220000</v>
      </c>
      <c r="P505" s="63">
        <v>110000</v>
      </c>
      <c r="Q505" s="63">
        <v>110000</v>
      </c>
      <c r="R505" s="64">
        <v>0</v>
      </c>
      <c r="ALQ505" s="6"/>
    </row>
    <row r="506" spans="1:1005" ht="28.4" customHeight="1" x14ac:dyDescent="0.35">
      <c r="A506" s="66" t="s">
        <v>1705</v>
      </c>
      <c r="B506" s="67" t="s">
        <v>1706</v>
      </c>
      <c r="C506" s="67" t="s">
        <v>1535</v>
      </c>
      <c r="D506" s="67" t="s">
        <v>1536</v>
      </c>
      <c r="E506" s="59" t="s">
        <v>1707</v>
      </c>
      <c r="F506" s="60" t="s">
        <v>1708</v>
      </c>
      <c r="G506" s="61">
        <v>3721555.83</v>
      </c>
      <c r="H506" s="61">
        <v>3721555.83</v>
      </c>
      <c r="I506" s="61">
        <v>0</v>
      </c>
      <c r="J506" s="62">
        <v>0</v>
      </c>
      <c r="K506" s="63">
        <v>334940.02470000001</v>
      </c>
      <c r="L506" s="63">
        <v>465941.82746772998</v>
      </c>
      <c r="M506" s="63">
        <v>1129397.0000897499</v>
      </c>
      <c r="N506" s="63">
        <v>1046965.81174252</v>
      </c>
      <c r="O506" s="63">
        <v>372155.58299999998</v>
      </c>
      <c r="P506" s="63">
        <v>186077.79149999999</v>
      </c>
      <c r="Q506" s="63">
        <v>186077.79149999999</v>
      </c>
      <c r="R506" s="64">
        <v>0</v>
      </c>
      <c r="ALQ506" s="6"/>
    </row>
    <row r="507" spans="1:1005" ht="28.4" customHeight="1" x14ac:dyDescent="0.35">
      <c r="A507" s="66" t="s">
        <v>1745</v>
      </c>
      <c r="B507" s="67" t="s">
        <v>389</v>
      </c>
      <c r="C507" s="67" t="s">
        <v>1535</v>
      </c>
      <c r="D507" s="67" t="s">
        <v>1536</v>
      </c>
      <c r="E507" s="59" t="s">
        <v>1747</v>
      </c>
      <c r="F507" s="60" t="s">
        <v>1748</v>
      </c>
      <c r="G507" s="61">
        <v>2990000</v>
      </c>
      <c r="H507" s="61">
        <v>2990000</v>
      </c>
      <c r="I507" s="61">
        <v>0</v>
      </c>
      <c r="J507" s="62">
        <v>0</v>
      </c>
      <c r="K507" s="63">
        <v>269100</v>
      </c>
      <c r="L507" s="63">
        <v>374350.44045235001</v>
      </c>
      <c r="M507" s="63">
        <v>907388.51827687304</v>
      </c>
      <c r="N507" s="63">
        <v>841161.04127077595</v>
      </c>
      <c r="O507" s="63">
        <v>299000</v>
      </c>
      <c r="P507" s="63">
        <v>149500</v>
      </c>
      <c r="Q507" s="63">
        <v>149500</v>
      </c>
      <c r="R507" s="64">
        <v>0</v>
      </c>
      <c r="ALQ507" s="6"/>
    </row>
    <row r="508" spans="1:1005" ht="28.4" customHeight="1" x14ac:dyDescent="0.35">
      <c r="A508" s="66" t="s">
        <v>1779</v>
      </c>
      <c r="B508" s="67" t="s">
        <v>1780</v>
      </c>
      <c r="C508" s="67" t="s">
        <v>1535</v>
      </c>
      <c r="D508" s="67" t="s">
        <v>1536</v>
      </c>
      <c r="E508" s="59" t="s">
        <v>1781</v>
      </c>
      <c r="F508" s="60" t="s">
        <v>1782</v>
      </c>
      <c r="G508" s="61">
        <v>1128990.24</v>
      </c>
      <c r="H508" s="61">
        <v>1128990.24</v>
      </c>
      <c r="I508" s="61">
        <v>0</v>
      </c>
      <c r="J508" s="62">
        <v>0</v>
      </c>
      <c r="K508" s="63">
        <v>101609.1216</v>
      </c>
      <c r="L508" s="63">
        <v>141350.49953525199</v>
      </c>
      <c r="M508" s="63">
        <v>342619.65920489997</v>
      </c>
      <c r="N508" s="63">
        <v>317612.91165984701</v>
      </c>
      <c r="O508" s="63">
        <v>112899.024</v>
      </c>
      <c r="P508" s="63">
        <v>56449.512000000002</v>
      </c>
      <c r="Q508" s="63">
        <v>56449.512000000002</v>
      </c>
      <c r="R508" s="64">
        <v>0</v>
      </c>
      <c r="ALQ508" s="6"/>
    </row>
    <row r="509" spans="1:1005" ht="28.4" customHeight="1" x14ac:dyDescent="0.35">
      <c r="A509" s="66" t="s">
        <v>1720</v>
      </c>
      <c r="B509" s="67" t="s">
        <v>1721</v>
      </c>
      <c r="C509" s="67" t="s">
        <v>1535</v>
      </c>
      <c r="D509" s="67" t="s">
        <v>1536</v>
      </c>
      <c r="E509" s="59" t="s">
        <v>1722</v>
      </c>
      <c r="F509" s="60" t="s">
        <v>1723</v>
      </c>
      <c r="G509" s="61">
        <v>2180000</v>
      </c>
      <c r="H509" s="61">
        <v>2180000</v>
      </c>
      <c r="I509" s="61">
        <v>0</v>
      </c>
      <c r="J509" s="62">
        <v>0</v>
      </c>
      <c r="K509" s="63">
        <v>196200</v>
      </c>
      <c r="L509" s="63">
        <v>272937.779326463</v>
      </c>
      <c r="M509" s="63">
        <v>661574.23740588105</v>
      </c>
      <c r="N509" s="63">
        <v>613287.98326765595</v>
      </c>
      <c r="O509" s="63">
        <v>218000</v>
      </c>
      <c r="P509" s="63">
        <v>109000</v>
      </c>
      <c r="Q509" s="63">
        <v>109000</v>
      </c>
      <c r="R509" s="64">
        <v>0</v>
      </c>
      <c r="ALQ509" s="6"/>
    </row>
    <row r="510" spans="1:1005" ht="28.4" customHeight="1" x14ac:dyDescent="0.35">
      <c r="A510" s="66" t="s">
        <v>1804</v>
      </c>
      <c r="B510" s="67" t="s">
        <v>1477</v>
      </c>
      <c r="C510" s="67" t="s">
        <v>1535</v>
      </c>
      <c r="D510" s="67" t="s">
        <v>1536</v>
      </c>
      <c r="E510" s="59" t="s">
        <v>1805</v>
      </c>
      <c r="F510" s="60" t="s">
        <v>1806</v>
      </c>
      <c r="G510" s="61">
        <v>528100</v>
      </c>
      <c r="H510" s="61">
        <v>528100</v>
      </c>
      <c r="I510" s="61">
        <v>0</v>
      </c>
      <c r="J510" s="62">
        <v>0</v>
      </c>
      <c r="K510" s="63">
        <v>47529</v>
      </c>
      <c r="L510" s="63">
        <v>66118.551037754602</v>
      </c>
      <c r="M510" s="63">
        <v>160264.84163947101</v>
      </c>
      <c r="N510" s="63">
        <v>148567.607322775</v>
      </c>
      <c r="O510" s="63">
        <v>52810</v>
      </c>
      <c r="P510" s="63">
        <v>26405</v>
      </c>
      <c r="Q510" s="63">
        <v>26405</v>
      </c>
      <c r="R510" s="64">
        <v>0</v>
      </c>
      <c r="ALQ510" s="6"/>
    </row>
    <row r="511" spans="1:1005" ht="28.4" customHeight="1" x14ac:dyDescent="0.35">
      <c r="A511" s="66" t="s">
        <v>1753</v>
      </c>
      <c r="B511" s="67" t="s">
        <v>964</v>
      </c>
      <c r="C511" s="67" t="s">
        <v>1535</v>
      </c>
      <c r="D511" s="67" t="s">
        <v>1536</v>
      </c>
      <c r="E511" s="59" t="s">
        <v>1754</v>
      </c>
      <c r="F511" s="60" t="s">
        <v>1755</v>
      </c>
      <c r="G511" s="61">
        <v>1150000</v>
      </c>
      <c r="H511" s="61">
        <v>1150000</v>
      </c>
      <c r="I511" s="61">
        <v>0</v>
      </c>
      <c r="J511" s="62">
        <v>0</v>
      </c>
      <c r="K511" s="63">
        <v>103500</v>
      </c>
      <c r="L511" s="63">
        <v>143980.93863551901</v>
      </c>
      <c r="M511" s="63">
        <v>348995.58395264402</v>
      </c>
      <c r="N511" s="63">
        <v>323523.47741183703</v>
      </c>
      <c r="O511" s="63">
        <v>115000</v>
      </c>
      <c r="P511" s="63">
        <v>57500</v>
      </c>
      <c r="Q511" s="63">
        <v>57500</v>
      </c>
      <c r="R511" s="64">
        <v>0</v>
      </c>
      <c r="ALQ511" s="6"/>
    </row>
    <row r="512" spans="1:1005" ht="28.4" customHeight="1" x14ac:dyDescent="0.35">
      <c r="A512" s="66" t="s">
        <v>1797</v>
      </c>
      <c r="B512" s="67" t="s">
        <v>389</v>
      </c>
      <c r="C512" s="67" t="s">
        <v>1535</v>
      </c>
      <c r="D512" s="67" t="s">
        <v>1536</v>
      </c>
      <c r="E512" s="59" t="s">
        <v>1798</v>
      </c>
      <c r="F512" s="60" t="s">
        <v>1799</v>
      </c>
      <c r="G512" s="61">
        <v>3000000</v>
      </c>
      <c r="H512" s="61">
        <v>3000000</v>
      </c>
      <c r="I512" s="61">
        <v>0</v>
      </c>
      <c r="J512" s="62">
        <v>0</v>
      </c>
      <c r="K512" s="63">
        <v>270000</v>
      </c>
      <c r="L512" s="63">
        <v>375602.44861439802</v>
      </c>
      <c r="M512" s="63">
        <v>910423.262485157</v>
      </c>
      <c r="N512" s="63">
        <v>843974.28890044498</v>
      </c>
      <c r="O512" s="63">
        <v>300000</v>
      </c>
      <c r="P512" s="63">
        <v>150000</v>
      </c>
      <c r="Q512" s="63">
        <v>150000</v>
      </c>
      <c r="R512" s="64">
        <v>0</v>
      </c>
      <c r="ALQ512" s="6"/>
    </row>
    <row r="513" spans="1:1005" ht="28.4" customHeight="1" x14ac:dyDescent="0.35">
      <c r="A513" s="66" t="s">
        <v>1763</v>
      </c>
      <c r="B513" s="67" t="s">
        <v>784</v>
      </c>
      <c r="C513" s="67" t="s">
        <v>1535</v>
      </c>
      <c r="D513" s="67" t="s">
        <v>1536</v>
      </c>
      <c r="E513" s="59" t="s">
        <v>1764</v>
      </c>
      <c r="F513" s="60" t="s">
        <v>1765</v>
      </c>
      <c r="G513" s="61">
        <v>1343000</v>
      </c>
      <c r="H513" s="61">
        <v>1343000</v>
      </c>
      <c r="I513" s="61">
        <v>0</v>
      </c>
      <c r="J513" s="62">
        <v>0</v>
      </c>
      <c r="K513" s="63">
        <v>120870</v>
      </c>
      <c r="L513" s="63">
        <v>168144.696163046</v>
      </c>
      <c r="M513" s="63">
        <v>407566.14717252197</v>
      </c>
      <c r="N513" s="63">
        <v>377819.15666443203</v>
      </c>
      <c r="O513" s="63">
        <v>134300</v>
      </c>
      <c r="P513" s="63">
        <v>67150</v>
      </c>
      <c r="Q513" s="63">
        <v>67150</v>
      </c>
      <c r="R513" s="64">
        <v>0</v>
      </c>
      <c r="ALQ513" s="6"/>
    </row>
    <row r="514" spans="1:1005" ht="28.4" customHeight="1" x14ac:dyDescent="0.35">
      <c r="A514" s="66" t="s">
        <v>1766</v>
      </c>
      <c r="B514" s="67" t="s">
        <v>784</v>
      </c>
      <c r="C514" s="67" t="s">
        <v>1535</v>
      </c>
      <c r="D514" s="67" t="s">
        <v>1536</v>
      </c>
      <c r="E514" s="59" t="s">
        <v>1767</v>
      </c>
      <c r="F514" s="60" t="s">
        <v>1768</v>
      </c>
      <c r="G514" s="61">
        <v>1150000</v>
      </c>
      <c r="H514" s="61">
        <v>1150000</v>
      </c>
      <c r="I514" s="61">
        <v>0</v>
      </c>
      <c r="J514" s="62">
        <v>0</v>
      </c>
      <c r="K514" s="63">
        <v>103500</v>
      </c>
      <c r="L514" s="63">
        <v>143980.93863551901</v>
      </c>
      <c r="M514" s="63">
        <v>348995.58395264402</v>
      </c>
      <c r="N514" s="63">
        <v>323523.47741183703</v>
      </c>
      <c r="O514" s="63">
        <v>115000</v>
      </c>
      <c r="P514" s="63">
        <v>57500</v>
      </c>
      <c r="Q514" s="63">
        <v>57500</v>
      </c>
      <c r="R514" s="64">
        <v>0</v>
      </c>
      <c r="ALQ514" s="6"/>
    </row>
    <row r="515" spans="1:1005" ht="28.4" customHeight="1" x14ac:dyDescent="0.35">
      <c r="A515" s="66" t="s">
        <v>1786</v>
      </c>
      <c r="B515" s="67" t="s">
        <v>1787</v>
      </c>
      <c r="C515" s="67" t="s">
        <v>1535</v>
      </c>
      <c r="D515" s="67" t="s">
        <v>1536</v>
      </c>
      <c r="E515" s="59" t="s">
        <v>1788</v>
      </c>
      <c r="F515" s="60" t="s">
        <v>1789</v>
      </c>
      <c r="G515" s="61">
        <v>2618700</v>
      </c>
      <c r="H515" s="61">
        <v>2618700</v>
      </c>
      <c r="I515" s="61">
        <v>0</v>
      </c>
      <c r="J515" s="62">
        <v>0</v>
      </c>
      <c r="K515" s="63">
        <v>235683</v>
      </c>
      <c r="L515" s="63">
        <v>327863.377395508</v>
      </c>
      <c r="M515" s="63">
        <v>794708.46582329401</v>
      </c>
      <c r="N515" s="63">
        <v>736705.15678119799</v>
      </c>
      <c r="O515" s="63">
        <v>261870</v>
      </c>
      <c r="P515" s="63">
        <v>130935</v>
      </c>
      <c r="Q515" s="63">
        <v>130935</v>
      </c>
      <c r="R515" s="63">
        <v>0</v>
      </c>
      <c r="S515" s="32"/>
      <c r="T515" s="32"/>
      <c r="U515" s="32"/>
      <c r="V515" s="32"/>
      <c r="W515" s="32"/>
      <c r="X515" s="32"/>
      <c r="Y515" s="32"/>
      <c r="Z515" s="32"/>
      <c r="AA515" s="32"/>
      <c r="AB515" s="32"/>
      <c r="AC515" s="32"/>
      <c r="AD515" s="32"/>
      <c r="AE515" s="32"/>
      <c r="AF515" s="32"/>
      <c r="AG515" s="32"/>
      <c r="AH515" s="32"/>
      <c r="AI515" s="32"/>
      <c r="AJ515" s="32"/>
      <c r="AK515" s="32"/>
      <c r="AL515" s="32"/>
      <c r="AM515" s="32"/>
      <c r="AN515" s="32"/>
      <c r="AO515" s="32"/>
      <c r="AP515" s="32"/>
      <c r="AQ515" s="32"/>
      <c r="AR515" s="32"/>
      <c r="AS515" s="32"/>
      <c r="AT515" s="32"/>
      <c r="AU515" s="32"/>
      <c r="AV515" s="32"/>
      <c r="AW515" s="32"/>
      <c r="AX515" s="32"/>
      <c r="AY515" s="32"/>
      <c r="AZ515" s="32"/>
      <c r="BA515" s="32"/>
      <c r="BB515" s="32"/>
      <c r="BC515" s="32"/>
      <c r="BD515" s="32"/>
      <c r="BE515" s="32"/>
      <c r="BF515" s="32"/>
      <c r="BG515" s="32"/>
      <c r="BH515" s="32"/>
      <c r="BI515" s="32"/>
      <c r="BJ515" s="32"/>
      <c r="BK515" s="32"/>
      <c r="BL515" s="32"/>
      <c r="BM515" s="32"/>
      <c r="BN515" s="32"/>
      <c r="BO515" s="32"/>
      <c r="BP515" s="32"/>
      <c r="BQ515" s="32"/>
      <c r="BR515" s="32"/>
      <c r="BS515" s="32"/>
      <c r="BT515" s="32"/>
      <c r="BU515" s="32"/>
      <c r="BV515" s="32"/>
      <c r="BW515" s="32"/>
      <c r="BX515" s="32"/>
      <c r="BY515" s="32"/>
      <c r="BZ515" s="32"/>
      <c r="CA515" s="32"/>
      <c r="CB515" s="32"/>
      <c r="CC515" s="32"/>
      <c r="CD515" s="32"/>
      <c r="CE515" s="32"/>
      <c r="CF515" s="32"/>
      <c r="CG515" s="32"/>
      <c r="CH515" s="32"/>
      <c r="CI515" s="32"/>
      <c r="CJ515" s="32"/>
      <c r="CK515" s="32"/>
      <c r="CL515" s="32"/>
      <c r="CM515" s="32"/>
      <c r="CN515" s="32"/>
      <c r="CO515" s="32"/>
      <c r="CP515" s="32"/>
      <c r="CQ515" s="32"/>
      <c r="CR515" s="32"/>
      <c r="CS515" s="32"/>
      <c r="CT515" s="32"/>
      <c r="CU515" s="32"/>
      <c r="CV515" s="32"/>
      <c r="CW515" s="32"/>
      <c r="CX515" s="32"/>
      <c r="CY515" s="32"/>
      <c r="CZ515" s="32"/>
      <c r="DA515" s="32"/>
      <c r="DB515" s="32"/>
      <c r="DC515" s="32"/>
      <c r="DD515" s="32"/>
      <c r="DE515" s="32"/>
      <c r="DF515" s="32"/>
      <c r="DG515" s="32"/>
      <c r="DH515" s="32"/>
      <c r="DI515" s="32"/>
      <c r="DJ515" s="32"/>
      <c r="DK515" s="32"/>
      <c r="DL515" s="32"/>
      <c r="DM515" s="32"/>
      <c r="DN515" s="32"/>
      <c r="DO515" s="32"/>
      <c r="DP515" s="32"/>
      <c r="DQ515" s="32"/>
      <c r="DR515" s="32"/>
      <c r="DS515" s="32"/>
      <c r="DT515" s="32"/>
      <c r="DU515" s="32"/>
      <c r="DV515" s="32"/>
      <c r="DW515" s="32"/>
      <c r="DX515" s="32"/>
      <c r="DY515" s="32"/>
      <c r="DZ515" s="32"/>
      <c r="EA515" s="32"/>
      <c r="EB515" s="32"/>
      <c r="EC515" s="32"/>
      <c r="ED515" s="32"/>
      <c r="EE515" s="32"/>
      <c r="EF515" s="32"/>
      <c r="EG515" s="32"/>
      <c r="EH515" s="32"/>
      <c r="EI515" s="32"/>
      <c r="EJ515" s="32"/>
      <c r="EK515" s="32"/>
      <c r="EL515" s="32"/>
      <c r="EM515" s="32"/>
      <c r="EN515" s="32"/>
      <c r="EO515" s="32"/>
      <c r="EP515" s="32"/>
      <c r="EQ515" s="32"/>
      <c r="ER515" s="32"/>
      <c r="ES515" s="32"/>
      <c r="ET515" s="32"/>
      <c r="EU515" s="32"/>
      <c r="EV515" s="32"/>
      <c r="EW515" s="32"/>
      <c r="EX515" s="32"/>
      <c r="EY515" s="32"/>
      <c r="EZ515" s="32"/>
      <c r="FA515" s="32"/>
      <c r="FB515" s="32"/>
      <c r="FC515" s="32"/>
      <c r="FD515" s="32"/>
      <c r="FE515" s="32"/>
      <c r="FF515" s="32"/>
      <c r="FG515" s="32"/>
      <c r="FH515" s="32"/>
      <c r="FI515" s="32"/>
      <c r="FJ515" s="32"/>
      <c r="FK515" s="32"/>
      <c r="FL515" s="32"/>
      <c r="FM515" s="32"/>
      <c r="FN515" s="32"/>
      <c r="FO515" s="32"/>
      <c r="FP515" s="32"/>
      <c r="FQ515" s="32"/>
      <c r="FR515" s="32"/>
      <c r="FS515" s="32"/>
      <c r="FT515" s="32"/>
      <c r="FU515" s="32"/>
      <c r="FV515" s="32"/>
      <c r="FW515" s="32"/>
      <c r="FX515" s="32"/>
      <c r="FY515" s="32"/>
      <c r="FZ515" s="32"/>
      <c r="GA515" s="32"/>
      <c r="GB515" s="32"/>
      <c r="GC515" s="32"/>
      <c r="GD515" s="32"/>
      <c r="GE515" s="32"/>
      <c r="GF515" s="32"/>
      <c r="GG515" s="32"/>
      <c r="GH515" s="32"/>
      <c r="GI515" s="32"/>
      <c r="GJ515" s="32"/>
      <c r="GK515" s="32"/>
      <c r="GL515" s="32"/>
      <c r="GM515" s="32"/>
      <c r="GN515" s="32"/>
      <c r="GO515" s="32"/>
      <c r="GP515" s="32"/>
      <c r="GQ515" s="32"/>
      <c r="GR515" s="32"/>
      <c r="GS515" s="32"/>
      <c r="GT515" s="32"/>
      <c r="GU515" s="32"/>
      <c r="GV515" s="32"/>
      <c r="GW515" s="32"/>
      <c r="GX515" s="32"/>
      <c r="GY515" s="32"/>
      <c r="GZ515" s="32"/>
      <c r="HA515" s="32"/>
      <c r="HB515" s="32"/>
      <c r="HC515" s="32"/>
      <c r="HD515" s="32"/>
      <c r="HE515" s="32"/>
      <c r="HF515" s="32"/>
      <c r="HG515" s="32"/>
      <c r="HH515" s="32"/>
      <c r="HI515" s="32"/>
      <c r="HJ515" s="32"/>
      <c r="HK515" s="32"/>
      <c r="HL515" s="32"/>
      <c r="HM515" s="32"/>
      <c r="HN515" s="32"/>
      <c r="HO515" s="32"/>
      <c r="HP515" s="32"/>
      <c r="HQ515" s="32"/>
      <c r="HR515" s="32"/>
      <c r="HS515" s="32"/>
      <c r="HT515" s="32"/>
      <c r="HU515" s="32"/>
      <c r="HV515" s="32"/>
      <c r="HW515" s="32"/>
      <c r="HX515" s="32"/>
      <c r="HY515" s="32"/>
      <c r="HZ515" s="32"/>
      <c r="IA515" s="32"/>
      <c r="IB515" s="32"/>
      <c r="IC515" s="32"/>
      <c r="ID515" s="32"/>
      <c r="IE515" s="32"/>
      <c r="IF515" s="32"/>
      <c r="IG515" s="32"/>
      <c r="IH515" s="32"/>
      <c r="II515" s="32"/>
      <c r="IJ515" s="32"/>
      <c r="IK515" s="32"/>
      <c r="IL515" s="32"/>
      <c r="IM515" s="32"/>
      <c r="IN515" s="32"/>
      <c r="IO515" s="32"/>
      <c r="IP515" s="32"/>
      <c r="IQ515" s="32"/>
      <c r="IR515" s="32"/>
      <c r="IS515" s="32"/>
      <c r="IT515" s="32"/>
      <c r="IU515" s="32"/>
      <c r="IV515" s="32"/>
      <c r="IW515" s="32"/>
      <c r="IX515" s="32"/>
      <c r="IY515" s="32"/>
      <c r="IZ515" s="32"/>
      <c r="JA515" s="32"/>
      <c r="JB515" s="32"/>
      <c r="JC515" s="32"/>
      <c r="JD515" s="32"/>
      <c r="JE515" s="32"/>
      <c r="JF515" s="32"/>
      <c r="JG515" s="32"/>
      <c r="JH515" s="32"/>
      <c r="JI515" s="32"/>
      <c r="JJ515" s="32"/>
      <c r="JK515" s="32"/>
      <c r="JL515" s="32"/>
      <c r="JM515" s="32"/>
      <c r="JN515" s="32"/>
      <c r="JO515" s="32"/>
      <c r="JP515" s="32"/>
      <c r="JQ515" s="32"/>
      <c r="JR515" s="32"/>
      <c r="JS515" s="32"/>
      <c r="JT515" s="32"/>
      <c r="JU515" s="32"/>
      <c r="JV515" s="32"/>
      <c r="JW515" s="32"/>
      <c r="JX515" s="32"/>
      <c r="JY515" s="32"/>
      <c r="JZ515" s="32"/>
      <c r="KA515" s="32"/>
      <c r="KB515" s="32"/>
      <c r="KC515" s="32"/>
      <c r="KD515" s="32"/>
      <c r="KE515" s="32"/>
      <c r="KF515" s="32"/>
      <c r="KG515" s="32"/>
      <c r="KH515" s="32"/>
      <c r="KI515" s="32"/>
      <c r="KJ515" s="32"/>
      <c r="KK515" s="32"/>
      <c r="KL515" s="32"/>
      <c r="KM515" s="32"/>
      <c r="KN515" s="32"/>
      <c r="KO515" s="32"/>
      <c r="KP515" s="32"/>
      <c r="KQ515" s="32"/>
      <c r="KR515" s="32"/>
      <c r="KS515" s="32"/>
      <c r="KT515" s="32"/>
      <c r="KU515" s="32"/>
      <c r="KV515" s="32"/>
      <c r="KW515" s="32"/>
      <c r="KX515" s="32"/>
      <c r="KY515" s="32"/>
      <c r="KZ515" s="32"/>
      <c r="LA515" s="32"/>
      <c r="LB515" s="32"/>
      <c r="LC515" s="32"/>
      <c r="LD515" s="32"/>
      <c r="LE515" s="32"/>
      <c r="LF515" s="32"/>
      <c r="LG515" s="32"/>
      <c r="LH515" s="32"/>
      <c r="LI515" s="32"/>
      <c r="LJ515" s="32"/>
      <c r="LK515" s="32"/>
      <c r="LL515" s="32"/>
      <c r="LM515" s="32"/>
      <c r="LN515" s="32"/>
      <c r="LO515" s="32"/>
      <c r="LP515" s="32"/>
      <c r="LQ515" s="32"/>
      <c r="LR515" s="32"/>
      <c r="LS515" s="32"/>
      <c r="LT515" s="32"/>
      <c r="LU515" s="32"/>
      <c r="LV515" s="32"/>
      <c r="LW515" s="32"/>
      <c r="LX515" s="32"/>
      <c r="LY515" s="32"/>
      <c r="LZ515" s="32"/>
      <c r="MA515" s="32"/>
      <c r="MB515" s="32"/>
      <c r="MC515" s="32"/>
      <c r="MD515" s="32"/>
      <c r="ME515" s="32"/>
      <c r="MF515" s="32"/>
      <c r="MG515" s="32"/>
      <c r="MH515" s="32"/>
      <c r="MI515" s="32"/>
      <c r="MJ515" s="32"/>
      <c r="MK515" s="32"/>
      <c r="ML515" s="32"/>
      <c r="MM515" s="32"/>
      <c r="MN515" s="32"/>
      <c r="MO515" s="32"/>
      <c r="MP515" s="32"/>
      <c r="MQ515" s="32"/>
      <c r="MR515" s="32"/>
      <c r="MS515" s="32"/>
      <c r="MT515" s="32"/>
      <c r="MU515" s="32"/>
      <c r="MV515" s="32"/>
      <c r="MW515" s="32"/>
      <c r="MX515" s="32"/>
      <c r="MY515" s="32"/>
      <c r="MZ515" s="32"/>
      <c r="NA515" s="32"/>
      <c r="NB515" s="32"/>
      <c r="NC515" s="32"/>
      <c r="ND515" s="32"/>
      <c r="NE515" s="32"/>
      <c r="NF515" s="32"/>
      <c r="NG515" s="32"/>
      <c r="NH515" s="32"/>
      <c r="NI515" s="32"/>
      <c r="NJ515" s="32"/>
      <c r="NK515" s="32"/>
      <c r="NL515" s="32"/>
      <c r="NM515" s="32"/>
      <c r="NN515" s="32"/>
      <c r="NO515" s="32"/>
      <c r="NP515" s="32"/>
      <c r="NQ515" s="32"/>
      <c r="NR515" s="32"/>
      <c r="NS515" s="32"/>
      <c r="NT515" s="32"/>
      <c r="NU515" s="32"/>
      <c r="NV515" s="32"/>
      <c r="NW515" s="32"/>
      <c r="NX515" s="32"/>
      <c r="NY515" s="32"/>
      <c r="NZ515" s="32"/>
      <c r="OA515" s="32"/>
      <c r="OB515" s="32"/>
      <c r="OC515" s="32"/>
      <c r="OD515" s="32"/>
      <c r="OE515" s="32"/>
      <c r="OF515" s="32"/>
      <c r="OG515" s="32"/>
      <c r="OH515" s="32"/>
      <c r="OI515" s="32"/>
      <c r="OJ515" s="32"/>
      <c r="OK515" s="32"/>
      <c r="OL515" s="32"/>
      <c r="OM515" s="32"/>
      <c r="ON515" s="32"/>
      <c r="OO515" s="32"/>
      <c r="OP515" s="32"/>
      <c r="OQ515" s="32"/>
      <c r="OR515" s="32"/>
      <c r="OS515" s="32"/>
      <c r="OT515" s="32"/>
      <c r="OU515" s="32"/>
      <c r="OV515" s="32"/>
      <c r="OW515" s="32"/>
      <c r="OX515" s="32"/>
      <c r="OY515" s="32"/>
      <c r="OZ515" s="32"/>
      <c r="PA515" s="32"/>
      <c r="PB515" s="32"/>
      <c r="PC515" s="32"/>
      <c r="PD515" s="32"/>
      <c r="PE515" s="32"/>
      <c r="PF515" s="32"/>
      <c r="PG515" s="32"/>
      <c r="PH515" s="32"/>
      <c r="PI515" s="32"/>
      <c r="PJ515" s="32"/>
      <c r="PK515" s="32"/>
      <c r="PL515" s="32"/>
      <c r="PM515" s="32"/>
      <c r="PN515" s="32"/>
      <c r="PO515" s="32"/>
      <c r="PP515" s="32"/>
      <c r="PQ515" s="32"/>
      <c r="PR515" s="32"/>
      <c r="PS515" s="32"/>
      <c r="PT515" s="32"/>
      <c r="PU515" s="32"/>
      <c r="PV515" s="32"/>
      <c r="PW515" s="32"/>
      <c r="PX515" s="32"/>
      <c r="PY515" s="32"/>
      <c r="PZ515" s="32"/>
      <c r="QA515" s="32"/>
      <c r="QB515" s="32"/>
      <c r="QC515" s="32"/>
      <c r="QD515" s="32"/>
      <c r="QE515" s="32"/>
      <c r="QF515" s="32"/>
      <c r="QG515" s="32"/>
      <c r="QH515" s="32"/>
      <c r="QI515" s="32"/>
      <c r="QJ515" s="32"/>
      <c r="QK515" s="32"/>
      <c r="QL515" s="32"/>
      <c r="QM515" s="32"/>
      <c r="QN515" s="32"/>
      <c r="QO515" s="32"/>
      <c r="QP515" s="32"/>
      <c r="QQ515" s="32"/>
      <c r="QR515" s="32"/>
      <c r="QS515" s="32"/>
      <c r="QT515" s="32"/>
      <c r="QU515" s="32"/>
      <c r="QV515" s="32"/>
      <c r="QW515" s="32"/>
      <c r="QX515" s="32"/>
      <c r="QY515" s="32"/>
      <c r="QZ515" s="32"/>
      <c r="RA515" s="32"/>
      <c r="RB515" s="32"/>
      <c r="RC515" s="32"/>
      <c r="RD515" s="32"/>
      <c r="RE515" s="32"/>
      <c r="RF515" s="32"/>
      <c r="RG515" s="32"/>
      <c r="RH515" s="32"/>
      <c r="RI515" s="32"/>
      <c r="RJ515" s="32"/>
      <c r="RK515" s="32"/>
      <c r="RL515" s="32"/>
      <c r="RM515" s="32"/>
      <c r="RN515" s="32"/>
      <c r="RO515" s="32"/>
      <c r="RP515" s="32"/>
      <c r="RQ515" s="32"/>
      <c r="RR515" s="32"/>
      <c r="RS515" s="32"/>
      <c r="RT515" s="32"/>
      <c r="RU515" s="32"/>
      <c r="RV515" s="32"/>
      <c r="RW515" s="32"/>
      <c r="RX515" s="32"/>
      <c r="RY515" s="32"/>
      <c r="RZ515" s="32"/>
      <c r="SA515" s="32"/>
      <c r="SB515" s="32"/>
      <c r="SC515" s="32"/>
      <c r="SD515" s="32"/>
      <c r="SE515" s="32"/>
      <c r="SF515" s="32"/>
      <c r="SG515" s="32"/>
      <c r="SH515" s="32"/>
      <c r="SI515" s="32"/>
      <c r="SJ515" s="32"/>
      <c r="SK515" s="32"/>
      <c r="SL515" s="32"/>
      <c r="SM515" s="32"/>
      <c r="SN515" s="32"/>
      <c r="SO515" s="32"/>
      <c r="SP515" s="32"/>
      <c r="SQ515" s="32"/>
      <c r="SR515" s="32"/>
      <c r="SS515" s="32"/>
      <c r="ST515" s="32"/>
      <c r="SU515" s="32"/>
      <c r="SV515" s="32"/>
      <c r="SW515" s="32"/>
      <c r="SX515" s="32"/>
      <c r="SY515" s="32"/>
      <c r="SZ515" s="32"/>
      <c r="TA515" s="32"/>
      <c r="TB515" s="32"/>
      <c r="TC515" s="32"/>
      <c r="TD515" s="32"/>
      <c r="TE515" s="32"/>
      <c r="TF515" s="32"/>
      <c r="TG515" s="32"/>
      <c r="TH515" s="32"/>
      <c r="TI515" s="32"/>
      <c r="TJ515" s="32"/>
      <c r="TK515" s="32"/>
      <c r="TL515" s="32"/>
      <c r="TM515" s="32"/>
      <c r="TN515" s="32"/>
      <c r="TO515" s="32"/>
      <c r="TP515" s="32"/>
      <c r="TQ515" s="32"/>
      <c r="TR515" s="32"/>
      <c r="TS515" s="32"/>
      <c r="TT515" s="32"/>
      <c r="TU515" s="32"/>
      <c r="TV515" s="32"/>
      <c r="TW515" s="32"/>
      <c r="TX515" s="32"/>
      <c r="TY515" s="32"/>
      <c r="TZ515" s="32"/>
      <c r="UA515" s="32"/>
      <c r="UB515" s="32"/>
      <c r="UC515" s="32"/>
      <c r="UD515" s="32"/>
      <c r="UE515" s="32"/>
      <c r="UF515" s="32"/>
      <c r="UG515" s="32"/>
      <c r="UH515" s="32"/>
      <c r="UI515" s="32"/>
      <c r="UJ515" s="32"/>
      <c r="UK515" s="32"/>
      <c r="UL515" s="32"/>
      <c r="UM515" s="32"/>
      <c r="UN515" s="32"/>
      <c r="UO515" s="32"/>
      <c r="UP515" s="32"/>
      <c r="UQ515" s="32"/>
      <c r="UR515" s="32"/>
      <c r="US515" s="32"/>
      <c r="UT515" s="32"/>
      <c r="UU515" s="32"/>
      <c r="UV515" s="32"/>
      <c r="UW515" s="32"/>
      <c r="UX515" s="32"/>
      <c r="UY515" s="32"/>
      <c r="UZ515" s="32"/>
      <c r="VA515" s="32"/>
      <c r="VB515" s="32"/>
      <c r="VC515" s="32"/>
      <c r="VD515" s="32"/>
      <c r="VE515" s="32"/>
      <c r="VF515" s="32"/>
      <c r="VG515" s="32"/>
      <c r="VH515" s="32"/>
      <c r="VI515" s="32"/>
      <c r="VJ515" s="32"/>
      <c r="VK515" s="32"/>
      <c r="VL515" s="32"/>
      <c r="VM515" s="32"/>
      <c r="VN515" s="32"/>
      <c r="VO515" s="32"/>
      <c r="VP515" s="32"/>
      <c r="VQ515" s="32"/>
      <c r="VR515" s="32"/>
      <c r="VS515" s="32"/>
      <c r="VT515" s="32"/>
      <c r="VU515" s="32"/>
      <c r="VV515" s="32"/>
      <c r="VW515" s="32"/>
      <c r="VX515" s="32"/>
      <c r="VY515" s="32"/>
      <c r="VZ515" s="32"/>
      <c r="WA515" s="32"/>
      <c r="WB515" s="32"/>
      <c r="WC515" s="32"/>
      <c r="WD515" s="32"/>
      <c r="WE515" s="32"/>
      <c r="WF515" s="32"/>
      <c r="WG515" s="32"/>
      <c r="WH515" s="32"/>
      <c r="WI515" s="32"/>
      <c r="WJ515" s="32"/>
      <c r="WK515" s="32"/>
      <c r="WL515" s="32"/>
      <c r="WM515" s="32"/>
      <c r="WN515" s="32"/>
      <c r="WO515" s="32"/>
      <c r="WP515" s="32"/>
      <c r="WQ515" s="32"/>
      <c r="WR515" s="32"/>
      <c r="WS515" s="32"/>
      <c r="WT515" s="32"/>
      <c r="WU515" s="32"/>
      <c r="WV515" s="32"/>
      <c r="WW515" s="32"/>
      <c r="WX515" s="32"/>
      <c r="WY515" s="32"/>
      <c r="WZ515" s="32"/>
      <c r="XA515" s="32"/>
      <c r="XB515" s="32"/>
      <c r="XC515" s="32"/>
      <c r="XD515" s="32"/>
      <c r="XE515" s="32"/>
      <c r="XF515" s="32"/>
      <c r="XG515" s="32"/>
      <c r="XH515" s="32"/>
      <c r="XI515" s="32"/>
      <c r="XJ515" s="32"/>
      <c r="XK515" s="32"/>
      <c r="XL515" s="32"/>
      <c r="XM515" s="32"/>
      <c r="XN515" s="32"/>
      <c r="XO515" s="32"/>
      <c r="XP515" s="32"/>
      <c r="XQ515" s="32"/>
      <c r="XR515" s="32"/>
      <c r="XS515" s="32"/>
      <c r="XT515" s="32"/>
      <c r="XU515" s="32"/>
      <c r="XV515" s="32"/>
      <c r="XW515" s="32"/>
      <c r="XX515" s="32"/>
      <c r="XY515" s="32"/>
      <c r="XZ515" s="32"/>
      <c r="YA515" s="32"/>
      <c r="YB515" s="32"/>
      <c r="YC515" s="32"/>
      <c r="YD515" s="32"/>
      <c r="YE515" s="32"/>
      <c r="YF515" s="32"/>
      <c r="YG515" s="32"/>
      <c r="YH515" s="32"/>
      <c r="YI515" s="32"/>
      <c r="YJ515" s="32"/>
      <c r="YK515" s="32"/>
      <c r="YL515" s="32"/>
      <c r="YM515" s="32"/>
      <c r="YN515" s="32"/>
      <c r="YO515" s="32"/>
      <c r="YP515" s="32"/>
      <c r="YQ515" s="32"/>
      <c r="YR515" s="32"/>
      <c r="YS515" s="32"/>
      <c r="YT515" s="32"/>
      <c r="YU515" s="32"/>
      <c r="YV515" s="32"/>
      <c r="YW515" s="32"/>
      <c r="YX515" s="32"/>
      <c r="YY515" s="32"/>
      <c r="YZ515" s="32"/>
      <c r="ZA515" s="32"/>
      <c r="ZB515" s="32"/>
      <c r="ZC515" s="32"/>
      <c r="ZD515" s="32"/>
      <c r="ZE515" s="32"/>
      <c r="ZF515" s="32"/>
      <c r="ZG515" s="32"/>
      <c r="ZH515" s="32"/>
      <c r="ZI515" s="32"/>
      <c r="ZJ515" s="32"/>
      <c r="ZK515" s="32"/>
      <c r="ZL515" s="32"/>
      <c r="ZM515" s="32"/>
      <c r="ZN515" s="32"/>
      <c r="ZO515" s="32"/>
      <c r="ZP515" s="32"/>
      <c r="ZQ515" s="32"/>
      <c r="ZR515" s="32"/>
      <c r="ZS515" s="32"/>
      <c r="ZT515" s="32"/>
      <c r="ZU515" s="32"/>
      <c r="ZV515" s="32"/>
      <c r="ZW515" s="32"/>
      <c r="ZX515" s="32"/>
      <c r="ZY515" s="32"/>
      <c r="ZZ515" s="32"/>
      <c r="AAA515" s="32"/>
      <c r="AAB515" s="32"/>
      <c r="AAC515" s="32"/>
      <c r="AAD515" s="32"/>
      <c r="AAE515" s="32"/>
      <c r="AAF515" s="32"/>
      <c r="AAG515" s="32"/>
      <c r="AAH515" s="32"/>
      <c r="AAI515" s="32"/>
      <c r="AAJ515" s="32"/>
      <c r="AAK515" s="32"/>
      <c r="AAL515" s="32"/>
      <c r="AAM515" s="32"/>
      <c r="AAN515" s="32"/>
      <c r="AAO515" s="32"/>
      <c r="AAP515" s="32"/>
      <c r="AAQ515" s="32"/>
      <c r="AAR515" s="32"/>
      <c r="AAS515" s="32"/>
      <c r="AAT515" s="32"/>
      <c r="AAU515" s="32"/>
      <c r="AAV515" s="32"/>
      <c r="AAW515" s="32"/>
      <c r="AAX515" s="32"/>
      <c r="AAY515" s="32"/>
      <c r="AAZ515" s="32"/>
      <c r="ABA515" s="32"/>
      <c r="ABB515" s="32"/>
      <c r="ABC515" s="32"/>
      <c r="ABD515" s="32"/>
      <c r="ABE515" s="32"/>
      <c r="ABF515" s="32"/>
      <c r="ABG515" s="32"/>
      <c r="ABH515" s="32"/>
      <c r="ABI515" s="32"/>
      <c r="ABJ515" s="32"/>
      <c r="ABK515" s="32"/>
      <c r="ABL515" s="32"/>
      <c r="ABM515" s="32"/>
      <c r="ABN515" s="32"/>
      <c r="ABO515" s="32"/>
      <c r="ABP515" s="32"/>
      <c r="ABQ515" s="32"/>
      <c r="ABR515" s="32"/>
      <c r="ABS515" s="32"/>
      <c r="ABT515" s="32"/>
      <c r="ABU515" s="32"/>
      <c r="ABV515" s="32"/>
      <c r="ABW515" s="32"/>
      <c r="ABX515" s="32"/>
      <c r="ABY515" s="32"/>
      <c r="ABZ515" s="32"/>
      <c r="ACA515" s="32"/>
      <c r="ACB515" s="32"/>
      <c r="ACC515" s="32"/>
      <c r="ACD515" s="32"/>
      <c r="ACE515" s="32"/>
      <c r="ACF515" s="32"/>
      <c r="ACG515" s="32"/>
      <c r="ACH515" s="32"/>
      <c r="ACI515" s="32"/>
      <c r="ACJ515" s="32"/>
      <c r="ACK515" s="32"/>
      <c r="ACL515" s="32"/>
      <c r="ACM515" s="32"/>
      <c r="ACN515" s="32"/>
      <c r="ACO515" s="32"/>
      <c r="ACP515" s="32"/>
      <c r="ACQ515" s="32"/>
      <c r="ACR515" s="32"/>
      <c r="ACS515" s="32"/>
      <c r="ACT515" s="32"/>
      <c r="ACU515" s="32"/>
      <c r="ACV515" s="32"/>
      <c r="ACW515" s="32"/>
      <c r="ACX515" s="32"/>
      <c r="ACY515" s="32"/>
      <c r="ACZ515" s="32"/>
      <c r="ADA515" s="32"/>
      <c r="ADB515" s="32"/>
      <c r="ADC515" s="32"/>
      <c r="ADD515" s="32"/>
      <c r="ADE515" s="32"/>
      <c r="ADF515" s="32"/>
      <c r="ADG515" s="32"/>
      <c r="ADH515" s="32"/>
      <c r="ADI515" s="32"/>
      <c r="ADJ515" s="32"/>
      <c r="ADK515" s="32"/>
      <c r="ADL515" s="32"/>
      <c r="ADM515" s="32"/>
      <c r="ADN515" s="32"/>
      <c r="ADO515" s="32"/>
      <c r="ADP515" s="32"/>
      <c r="ADQ515" s="32"/>
      <c r="ADR515" s="32"/>
      <c r="ADS515" s="32"/>
      <c r="ADT515" s="32"/>
      <c r="ADU515" s="32"/>
      <c r="ADV515" s="32"/>
      <c r="ADW515" s="32"/>
      <c r="ADX515" s="32"/>
      <c r="ADY515" s="32"/>
      <c r="ADZ515" s="32"/>
      <c r="AEA515" s="32"/>
      <c r="AEB515" s="32"/>
      <c r="AEC515" s="32"/>
      <c r="AED515" s="32"/>
      <c r="AEE515" s="32"/>
      <c r="AEF515" s="32"/>
      <c r="AEG515" s="32"/>
      <c r="AEH515" s="32"/>
      <c r="AEI515" s="32"/>
      <c r="AEJ515" s="32"/>
      <c r="AEK515" s="32"/>
      <c r="AEL515" s="32"/>
      <c r="AEM515" s="32"/>
      <c r="AEN515" s="32"/>
      <c r="AEO515" s="32"/>
      <c r="AEP515" s="32"/>
      <c r="AEQ515" s="32"/>
      <c r="AER515" s="32"/>
      <c r="AES515" s="32"/>
      <c r="AET515" s="32"/>
      <c r="AEU515" s="32"/>
      <c r="AEV515" s="32"/>
      <c r="AEW515" s="32"/>
      <c r="AEX515" s="32"/>
      <c r="AEY515" s="32"/>
      <c r="AEZ515" s="32"/>
      <c r="AFA515" s="32"/>
      <c r="AFB515" s="32"/>
      <c r="AFC515" s="32"/>
      <c r="AFD515" s="32"/>
      <c r="AFE515" s="32"/>
      <c r="AFF515" s="32"/>
      <c r="AFG515" s="32"/>
      <c r="AFH515" s="32"/>
      <c r="AFI515" s="32"/>
      <c r="AFJ515" s="32"/>
      <c r="AFK515" s="32"/>
      <c r="AFL515" s="32"/>
      <c r="AFM515" s="32"/>
      <c r="AFN515" s="32"/>
      <c r="AFO515" s="32"/>
      <c r="AFP515" s="32"/>
      <c r="AFQ515" s="32"/>
      <c r="AFR515" s="32"/>
      <c r="AFS515" s="32"/>
      <c r="AFT515" s="32"/>
      <c r="AFU515" s="32"/>
      <c r="AFV515" s="32"/>
      <c r="AFW515" s="32"/>
      <c r="AFX515" s="32"/>
      <c r="AFY515" s="32"/>
      <c r="AFZ515" s="32"/>
      <c r="AGA515" s="32"/>
      <c r="AGB515" s="32"/>
      <c r="AGC515" s="32"/>
      <c r="AGD515" s="32"/>
      <c r="AGE515" s="32"/>
      <c r="AGF515" s="32"/>
      <c r="AGG515" s="32"/>
      <c r="AGH515" s="32"/>
      <c r="AGI515" s="32"/>
      <c r="AGJ515" s="32"/>
      <c r="AGK515" s="32"/>
      <c r="AGL515" s="32"/>
      <c r="AGM515" s="32"/>
      <c r="AGN515" s="32"/>
      <c r="AGO515" s="32"/>
      <c r="AGP515" s="32"/>
      <c r="AGQ515" s="32"/>
      <c r="AGR515" s="32"/>
      <c r="AGS515" s="32"/>
      <c r="AGT515" s="32"/>
      <c r="AGU515" s="32"/>
      <c r="AGV515" s="32"/>
      <c r="AGW515" s="32"/>
      <c r="AGX515" s="32"/>
      <c r="AGY515" s="32"/>
      <c r="AGZ515" s="32"/>
      <c r="AHA515" s="32"/>
      <c r="AHB515" s="32"/>
      <c r="AHC515" s="32"/>
      <c r="AHD515" s="32"/>
      <c r="AHE515" s="32"/>
      <c r="AHF515" s="32"/>
      <c r="AHG515" s="32"/>
      <c r="AHH515" s="32"/>
      <c r="AHI515" s="32"/>
      <c r="AHJ515" s="32"/>
      <c r="AHK515" s="32"/>
      <c r="AHL515" s="32"/>
      <c r="AHM515" s="32"/>
      <c r="AHN515" s="32"/>
      <c r="AHO515" s="32"/>
      <c r="AHP515" s="32"/>
      <c r="AHQ515" s="32"/>
      <c r="AHR515" s="32"/>
      <c r="AHS515" s="32"/>
      <c r="AHT515" s="32"/>
      <c r="AHU515" s="32"/>
      <c r="AHV515" s="32"/>
      <c r="AHW515" s="32"/>
      <c r="AHX515" s="32"/>
      <c r="AHY515" s="32"/>
      <c r="AHZ515" s="32"/>
      <c r="AIA515" s="32"/>
      <c r="AIB515" s="32"/>
      <c r="AIC515" s="32"/>
      <c r="AID515" s="32"/>
      <c r="AIE515" s="32"/>
      <c r="AIF515" s="32"/>
      <c r="AIG515" s="32"/>
      <c r="AIH515" s="32"/>
      <c r="AII515" s="32"/>
      <c r="AIJ515" s="32"/>
      <c r="AIK515" s="32"/>
      <c r="AIL515" s="32"/>
      <c r="AIM515" s="32"/>
      <c r="AIN515" s="32"/>
      <c r="AIO515" s="32"/>
      <c r="AIP515" s="32"/>
      <c r="AIQ515" s="32"/>
      <c r="AIR515" s="32"/>
      <c r="AIS515" s="32"/>
      <c r="AIT515" s="32"/>
      <c r="AIU515" s="32"/>
      <c r="AIV515" s="32"/>
      <c r="AIW515" s="32"/>
      <c r="AIX515" s="32"/>
      <c r="AIY515" s="32"/>
      <c r="AIZ515" s="32"/>
      <c r="AJA515" s="32"/>
      <c r="AJB515" s="32"/>
      <c r="AJC515" s="32"/>
      <c r="AJD515" s="32"/>
      <c r="AJE515" s="32"/>
      <c r="AJF515" s="32"/>
      <c r="AJG515" s="32"/>
      <c r="AJH515" s="32"/>
      <c r="AJI515" s="32"/>
      <c r="AJJ515" s="32"/>
      <c r="AJK515" s="32"/>
      <c r="AJL515" s="32"/>
      <c r="AJM515" s="32"/>
      <c r="AJN515" s="32"/>
      <c r="AJO515" s="32"/>
      <c r="AJP515" s="32"/>
      <c r="AJQ515" s="32"/>
      <c r="AJR515" s="32"/>
      <c r="AJS515" s="32"/>
      <c r="AJT515" s="32"/>
      <c r="AJU515" s="32"/>
      <c r="AJV515" s="32"/>
      <c r="AJW515" s="32"/>
      <c r="AJX515" s="32"/>
      <c r="AJY515" s="32"/>
      <c r="AJZ515" s="32"/>
      <c r="AKA515" s="32"/>
      <c r="AKB515" s="32"/>
      <c r="AKC515" s="32"/>
      <c r="AKD515" s="32"/>
      <c r="AKE515" s="32"/>
      <c r="AKF515" s="32"/>
      <c r="AKG515" s="32"/>
      <c r="AKH515" s="32"/>
      <c r="AKI515" s="32"/>
      <c r="AKJ515" s="32"/>
      <c r="AKK515" s="32"/>
      <c r="AKL515" s="32"/>
      <c r="AKM515" s="32"/>
      <c r="AKN515" s="32"/>
      <c r="AKO515" s="32"/>
      <c r="AKP515" s="32"/>
      <c r="AKQ515" s="32"/>
      <c r="AKR515" s="32"/>
      <c r="AKS515" s="32"/>
      <c r="AKT515" s="32"/>
      <c r="AKU515" s="32"/>
      <c r="AKV515" s="32"/>
      <c r="AKW515" s="32"/>
      <c r="AKX515" s="32"/>
      <c r="AKY515" s="32"/>
      <c r="AKZ515" s="32"/>
      <c r="ALA515" s="32"/>
      <c r="ALB515" s="32"/>
      <c r="ALC515" s="32"/>
      <c r="ALD515" s="32"/>
      <c r="ALE515" s="32"/>
      <c r="ALF515" s="32"/>
      <c r="ALG515" s="32"/>
      <c r="ALH515" s="32"/>
      <c r="ALI515" s="32"/>
      <c r="ALJ515" s="32"/>
      <c r="ALK515" s="32"/>
      <c r="ALL515" s="32"/>
      <c r="ALM515" s="32"/>
      <c r="ALN515" s="32"/>
      <c r="ALO515" s="32"/>
      <c r="ALP515" s="32"/>
      <c r="ALQ515" s="32"/>
    </row>
    <row r="516" spans="1:1005" ht="28.4" customHeight="1" x14ac:dyDescent="0.35">
      <c r="A516" s="66" t="s">
        <v>1794</v>
      </c>
      <c r="B516" s="67" t="s">
        <v>389</v>
      </c>
      <c r="C516" s="67" t="s">
        <v>1535</v>
      </c>
      <c r="D516" s="67" t="s">
        <v>1536</v>
      </c>
      <c r="E516" s="59" t="s">
        <v>1795</v>
      </c>
      <c r="F516" s="60" t="s">
        <v>1796</v>
      </c>
      <c r="G516" s="61">
        <v>855000</v>
      </c>
      <c r="H516" s="61">
        <v>855000</v>
      </c>
      <c r="I516" s="61">
        <v>0</v>
      </c>
      <c r="J516" s="62">
        <v>0</v>
      </c>
      <c r="K516" s="63">
        <v>76950</v>
      </c>
      <c r="L516" s="63">
        <v>107046.69785510399</v>
      </c>
      <c r="M516" s="63">
        <v>259470.62980826999</v>
      </c>
      <c r="N516" s="63">
        <v>240532.672336627</v>
      </c>
      <c r="O516" s="63">
        <v>85500</v>
      </c>
      <c r="P516" s="63">
        <v>42750</v>
      </c>
      <c r="Q516" s="63">
        <v>42750</v>
      </c>
      <c r="R516" s="64">
        <v>0</v>
      </c>
      <c r="ALQ516" s="6"/>
    </row>
    <row r="517" spans="1:1005" ht="28.4" customHeight="1" x14ac:dyDescent="0.35">
      <c r="A517" s="66" t="s">
        <v>1690</v>
      </c>
      <c r="B517" s="67" t="s">
        <v>1691</v>
      </c>
      <c r="C517" s="67" t="s">
        <v>1535</v>
      </c>
      <c r="D517" s="67" t="s">
        <v>1536</v>
      </c>
      <c r="E517" s="59" t="s">
        <v>1692</v>
      </c>
      <c r="F517" s="60" t="s">
        <v>1693</v>
      </c>
      <c r="G517" s="61">
        <v>1250000</v>
      </c>
      <c r="H517" s="61">
        <v>1250000</v>
      </c>
      <c r="I517" s="61">
        <v>0</v>
      </c>
      <c r="J517" s="62">
        <v>0</v>
      </c>
      <c r="K517" s="63">
        <v>112500</v>
      </c>
      <c r="L517" s="63">
        <v>156501.020255999</v>
      </c>
      <c r="M517" s="63">
        <v>379343.02603548201</v>
      </c>
      <c r="N517" s="63">
        <v>351655.95370851899</v>
      </c>
      <c r="O517" s="63">
        <v>125000</v>
      </c>
      <c r="P517" s="63">
        <v>62500</v>
      </c>
      <c r="Q517" s="63">
        <v>62500</v>
      </c>
      <c r="R517" s="64">
        <v>0</v>
      </c>
      <c r="ALQ517" s="6"/>
    </row>
    <row r="518" spans="1:1005" ht="28.4" customHeight="1" x14ac:dyDescent="0.35">
      <c r="A518" s="66" t="s">
        <v>1776</v>
      </c>
      <c r="B518" s="67" t="s">
        <v>1113</v>
      </c>
      <c r="C518" s="67" t="s">
        <v>1535</v>
      </c>
      <c r="D518" s="67" t="s">
        <v>1536</v>
      </c>
      <c r="E518" s="59" t="s">
        <v>1777</v>
      </c>
      <c r="F518" s="60" t="s">
        <v>1778</v>
      </c>
      <c r="G518" s="61">
        <v>3394000</v>
      </c>
      <c r="H518" s="61">
        <v>3394000</v>
      </c>
      <c r="I518" s="61">
        <v>0</v>
      </c>
      <c r="J518" s="62">
        <v>0</v>
      </c>
      <c r="K518" s="63">
        <v>305460</v>
      </c>
      <c r="L518" s="63">
        <v>424931.57019908901</v>
      </c>
      <c r="M518" s="63">
        <v>1029992.1842915399</v>
      </c>
      <c r="N518" s="63">
        <v>954816.24550936895</v>
      </c>
      <c r="O518" s="63">
        <v>339400</v>
      </c>
      <c r="P518" s="63">
        <v>169700</v>
      </c>
      <c r="Q518" s="63">
        <v>169700</v>
      </c>
      <c r="R518" s="64">
        <v>0</v>
      </c>
      <c r="ALQ518" s="6"/>
    </row>
    <row r="519" spans="1:1005" ht="28.4" customHeight="1" x14ac:dyDescent="0.35">
      <c r="A519" s="66" t="s">
        <v>1716</v>
      </c>
      <c r="B519" s="67" t="s">
        <v>1717</v>
      </c>
      <c r="C519" s="67" t="s">
        <v>1535</v>
      </c>
      <c r="D519" s="67" t="s">
        <v>1536</v>
      </c>
      <c r="E519" s="59" t="s">
        <v>1718</v>
      </c>
      <c r="F519" s="60" t="s">
        <v>1719</v>
      </c>
      <c r="G519" s="61">
        <v>770000</v>
      </c>
      <c r="H519" s="61">
        <v>770000</v>
      </c>
      <c r="I519" s="61">
        <v>0</v>
      </c>
      <c r="J519" s="62">
        <v>0</v>
      </c>
      <c r="K519" s="63">
        <v>69300</v>
      </c>
      <c r="L519" s="63">
        <v>96404.628477695602</v>
      </c>
      <c r="M519" s="63">
        <v>233675.30403785699</v>
      </c>
      <c r="N519" s="63">
        <v>216620.067484447</v>
      </c>
      <c r="O519" s="63">
        <v>77000</v>
      </c>
      <c r="P519" s="63">
        <v>38500</v>
      </c>
      <c r="Q519" s="63">
        <v>38500</v>
      </c>
      <c r="R519" s="64">
        <v>0</v>
      </c>
      <c r="ALQ519" s="6"/>
    </row>
    <row r="520" spans="1:1005" ht="28.4" customHeight="1" x14ac:dyDescent="0.35">
      <c r="A520" s="66" t="s">
        <v>1760</v>
      </c>
      <c r="B520" s="67" t="s">
        <v>942</v>
      </c>
      <c r="C520" s="67" t="s">
        <v>1535</v>
      </c>
      <c r="D520" s="67" t="s">
        <v>1536</v>
      </c>
      <c r="E520" s="59" t="s">
        <v>1761</v>
      </c>
      <c r="F520" s="60" t="s">
        <v>1762</v>
      </c>
      <c r="G520" s="61">
        <v>539964.93000000005</v>
      </c>
      <c r="H520" s="61">
        <v>539964.93000000005</v>
      </c>
      <c r="I520" s="61">
        <v>0</v>
      </c>
      <c r="J520" s="62">
        <v>0</v>
      </c>
      <c r="K520" s="63">
        <v>48596.843699999998</v>
      </c>
      <c r="L520" s="63">
        <v>67604.049957967407</v>
      </c>
      <c r="M520" s="63">
        <v>163865.54439939</v>
      </c>
      <c r="N520" s="63">
        <v>151905.50594264301</v>
      </c>
      <c r="O520" s="63">
        <v>53996.493000000002</v>
      </c>
      <c r="P520" s="63">
        <v>26998.246500000001</v>
      </c>
      <c r="Q520" s="63">
        <v>26998.246500000001</v>
      </c>
      <c r="R520" s="64">
        <v>0</v>
      </c>
      <c r="ALQ520" s="6"/>
    </row>
    <row r="521" spans="1:1005" ht="28.4" customHeight="1" x14ac:dyDescent="0.35">
      <c r="A521" s="66" t="s">
        <v>1694</v>
      </c>
      <c r="B521" s="67" t="s">
        <v>1691</v>
      </c>
      <c r="C521" s="67" t="s">
        <v>1535</v>
      </c>
      <c r="D521" s="67" t="s">
        <v>1536</v>
      </c>
      <c r="E521" s="59" t="s">
        <v>1695</v>
      </c>
      <c r="F521" s="60" t="s">
        <v>1696</v>
      </c>
      <c r="G521" s="61">
        <v>850000</v>
      </c>
      <c r="H521" s="61">
        <v>850000</v>
      </c>
      <c r="I521" s="61">
        <v>0</v>
      </c>
      <c r="J521" s="62">
        <v>0</v>
      </c>
      <c r="K521" s="63">
        <v>76500</v>
      </c>
      <c r="L521" s="63">
        <v>106420.69377408001</v>
      </c>
      <c r="M521" s="63">
        <v>257953.25770412799</v>
      </c>
      <c r="N521" s="63">
        <v>239126.04852179301</v>
      </c>
      <c r="O521" s="63">
        <v>85000</v>
      </c>
      <c r="P521" s="63">
        <v>42500</v>
      </c>
      <c r="Q521" s="63">
        <v>42500</v>
      </c>
      <c r="R521" s="64">
        <v>0</v>
      </c>
      <c r="ALQ521" s="6"/>
    </row>
    <row r="522" spans="1:1005" ht="28.4" customHeight="1" x14ac:dyDescent="0.35">
      <c r="A522" s="66" t="s">
        <v>1701</v>
      </c>
      <c r="B522" s="67" t="s">
        <v>1702</v>
      </c>
      <c r="C522" s="67" t="s">
        <v>1535</v>
      </c>
      <c r="D522" s="67" t="s">
        <v>1536</v>
      </c>
      <c r="E522" s="59" t="s">
        <v>1703</v>
      </c>
      <c r="F522" s="60" t="s">
        <v>1704</v>
      </c>
      <c r="G522" s="61">
        <v>790087.68000000005</v>
      </c>
      <c r="H522" s="61">
        <v>790087.68000000005</v>
      </c>
      <c r="I522" s="61">
        <v>0</v>
      </c>
      <c r="J522" s="62">
        <v>0</v>
      </c>
      <c r="K522" s="63">
        <v>71107.891199999998</v>
      </c>
      <c r="L522" s="63">
        <v>98919.622409356394</v>
      </c>
      <c r="M522" s="63">
        <v>239771.401091643</v>
      </c>
      <c r="N522" s="63">
        <v>222271.22929900099</v>
      </c>
      <c r="O522" s="63">
        <v>79008.767999999996</v>
      </c>
      <c r="P522" s="63">
        <v>39504.383999999998</v>
      </c>
      <c r="Q522" s="63">
        <v>39504.383999999998</v>
      </c>
      <c r="R522" s="64">
        <v>0</v>
      </c>
      <c r="ALQ522" s="6"/>
    </row>
    <row r="523" spans="1:1005" ht="28.4" customHeight="1" x14ac:dyDescent="0.35">
      <c r="A523" s="66" t="s">
        <v>1738</v>
      </c>
      <c r="B523" s="67" t="s">
        <v>1739</v>
      </c>
      <c r="C523" s="67" t="s">
        <v>1535</v>
      </c>
      <c r="D523" s="67" t="s">
        <v>1536</v>
      </c>
      <c r="E523" s="59" t="s">
        <v>1740</v>
      </c>
      <c r="F523" s="60" t="s">
        <v>1741</v>
      </c>
      <c r="G523" s="61">
        <v>505000</v>
      </c>
      <c r="H523" s="61">
        <v>505000</v>
      </c>
      <c r="I523" s="61">
        <v>0</v>
      </c>
      <c r="J523" s="62">
        <v>0</v>
      </c>
      <c r="K523" s="63">
        <v>45450</v>
      </c>
      <c r="L523" s="63">
        <v>63226.412183423701</v>
      </c>
      <c r="M523" s="63">
        <v>153254.582518335</v>
      </c>
      <c r="N523" s="63">
        <v>142069.005298242</v>
      </c>
      <c r="O523" s="63">
        <v>50500</v>
      </c>
      <c r="P523" s="63">
        <v>25250</v>
      </c>
      <c r="Q523" s="63">
        <v>25250</v>
      </c>
      <c r="R523" s="64">
        <v>0</v>
      </c>
      <c r="ALQ523" s="6"/>
    </row>
    <row r="524" spans="1:1005" ht="28.4" customHeight="1" x14ac:dyDescent="0.35">
      <c r="A524" s="66" t="s">
        <v>1769</v>
      </c>
      <c r="B524" s="67" t="s">
        <v>784</v>
      </c>
      <c r="C524" s="67" t="s">
        <v>1535</v>
      </c>
      <c r="D524" s="67" t="s">
        <v>1536</v>
      </c>
      <c r="E524" s="59" t="s">
        <v>1770</v>
      </c>
      <c r="F524" s="60" t="s">
        <v>1771</v>
      </c>
      <c r="G524" s="61">
        <v>2450000</v>
      </c>
      <c r="H524" s="61">
        <v>2450000</v>
      </c>
      <c r="I524" s="61">
        <v>0</v>
      </c>
      <c r="J524" s="62">
        <v>0</v>
      </c>
      <c r="K524" s="63">
        <v>220500</v>
      </c>
      <c r="L524" s="63">
        <v>306741.99970175902</v>
      </c>
      <c r="M524" s="63">
        <v>743512.33102954505</v>
      </c>
      <c r="N524" s="63">
        <v>689245.66926869599</v>
      </c>
      <c r="O524" s="63">
        <v>245000</v>
      </c>
      <c r="P524" s="63">
        <v>122500</v>
      </c>
      <c r="Q524" s="63">
        <v>122500</v>
      </c>
      <c r="R524" s="64">
        <v>0</v>
      </c>
      <c r="ALQ524" s="6"/>
    </row>
    <row r="525" spans="1:1005" ht="28.4" customHeight="1" x14ac:dyDescent="0.35">
      <c r="A525" s="66" t="s">
        <v>1724</v>
      </c>
      <c r="B525" s="67" t="s">
        <v>1725</v>
      </c>
      <c r="C525" s="67" t="s">
        <v>1535</v>
      </c>
      <c r="D525" s="67" t="s">
        <v>1536</v>
      </c>
      <c r="E525" s="59" t="s">
        <v>1726</v>
      </c>
      <c r="F525" s="60" t="s">
        <v>1727</v>
      </c>
      <c r="G525" s="61">
        <v>3415000</v>
      </c>
      <c r="H525" s="61">
        <v>3415000</v>
      </c>
      <c r="I525" s="61">
        <v>0</v>
      </c>
      <c r="J525" s="62">
        <v>0</v>
      </c>
      <c r="K525" s="63">
        <v>307350</v>
      </c>
      <c r="L525" s="63">
        <v>427560.78733939002</v>
      </c>
      <c r="M525" s="63">
        <v>1036365.14712894</v>
      </c>
      <c r="N525" s="63">
        <v>960724.06553167303</v>
      </c>
      <c r="O525" s="63">
        <v>341500</v>
      </c>
      <c r="P525" s="63">
        <v>170750</v>
      </c>
      <c r="Q525" s="63">
        <v>170750</v>
      </c>
      <c r="R525" s="64">
        <v>0</v>
      </c>
      <c r="ALQ525" s="6"/>
    </row>
    <row r="526" spans="1:1005" ht="28.4" customHeight="1" x14ac:dyDescent="0.35">
      <c r="A526" s="66" t="s">
        <v>1709</v>
      </c>
      <c r="B526" s="67" t="s">
        <v>125</v>
      </c>
      <c r="C526" s="67" t="s">
        <v>1535</v>
      </c>
      <c r="D526" s="67" t="s">
        <v>1536</v>
      </c>
      <c r="E526" s="59" t="s">
        <v>1711</v>
      </c>
      <c r="F526" s="60" t="s">
        <v>1712</v>
      </c>
      <c r="G526" s="61">
        <v>1166001.3500000001</v>
      </c>
      <c r="H526" s="61">
        <v>1166001.3500000001</v>
      </c>
      <c r="I526" s="61">
        <v>0</v>
      </c>
      <c r="J526" s="62">
        <v>0</v>
      </c>
      <c r="K526" s="63">
        <v>104940.12149999999</v>
      </c>
      <c r="L526" s="63">
        <v>145984.32071589801</v>
      </c>
      <c r="M526" s="63">
        <v>353851.58437636599</v>
      </c>
      <c r="N526" s="63">
        <v>328025.05340773601</v>
      </c>
      <c r="O526" s="63">
        <v>116600.13499999999</v>
      </c>
      <c r="P526" s="63">
        <v>58300.067499999997</v>
      </c>
      <c r="Q526" s="63">
        <v>58300.067499999997</v>
      </c>
      <c r="R526" s="64">
        <v>0</v>
      </c>
      <c r="ALQ526" s="6"/>
    </row>
    <row r="527" spans="1:1005" ht="28.4" customHeight="1" x14ac:dyDescent="0.35">
      <c r="A527" s="66" t="s">
        <v>1728</v>
      </c>
      <c r="B527" s="67" t="s">
        <v>125</v>
      </c>
      <c r="C527" s="67" t="s">
        <v>1535</v>
      </c>
      <c r="D527" s="67" t="s">
        <v>1536</v>
      </c>
      <c r="E527" s="59" t="s">
        <v>1729</v>
      </c>
      <c r="F527" s="60" t="s">
        <v>1730</v>
      </c>
      <c r="G527" s="61">
        <v>3800000</v>
      </c>
      <c r="H527" s="61">
        <v>3800000</v>
      </c>
      <c r="I527" s="61">
        <v>0</v>
      </c>
      <c r="J527" s="62">
        <v>0</v>
      </c>
      <c r="K527" s="63">
        <v>342000</v>
      </c>
      <c r="L527" s="63">
        <v>475763.10157823801</v>
      </c>
      <c r="M527" s="63">
        <v>1153202.7991478699</v>
      </c>
      <c r="N527" s="63">
        <v>1069034.0992739</v>
      </c>
      <c r="O527" s="63">
        <v>380000</v>
      </c>
      <c r="P527" s="63">
        <v>190000</v>
      </c>
      <c r="Q527" s="63">
        <v>190000</v>
      </c>
      <c r="R527" s="64">
        <v>0</v>
      </c>
      <c r="ALQ527" s="6"/>
    </row>
    <row r="528" spans="1:1005" ht="28.4" customHeight="1" x14ac:dyDescent="0.35">
      <c r="A528" s="66" t="s">
        <v>1713</v>
      </c>
      <c r="B528" s="67" t="s">
        <v>125</v>
      </c>
      <c r="C528" s="67" t="s">
        <v>1535</v>
      </c>
      <c r="D528" s="67" t="s">
        <v>1536</v>
      </c>
      <c r="E528" s="59" t="s">
        <v>1714</v>
      </c>
      <c r="F528" s="60" t="s">
        <v>1715</v>
      </c>
      <c r="G528" s="61">
        <v>2795767.88</v>
      </c>
      <c r="H528" s="61">
        <v>2795767.88</v>
      </c>
      <c r="I528" s="61">
        <v>0</v>
      </c>
      <c r="J528" s="62">
        <v>0</v>
      </c>
      <c r="K528" s="63">
        <v>251619.10920000001</v>
      </c>
      <c r="L528" s="63">
        <v>350032.42049516202</v>
      </c>
      <c r="M528" s="63">
        <v>848444.03815360402</v>
      </c>
      <c r="N528" s="63">
        <v>786518.73615123401</v>
      </c>
      <c r="O528" s="63">
        <v>279576.788</v>
      </c>
      <c r="P528" s="63">
        <v>139788.394</v>
      </c>
      <c r="Q528" s="63">
        <v>139788.394</v>
      </c>
      <c r="R528" s="64">
        <v>0</v>
      </c>
      <c r="ALQ528" s="6"/>
    </row>
    <row r="529" spans="1:1005" ht="28.4" customHeight="1" x14ac:dyDescent="0.35">
      <c r="A529" s="66" t="s">
        <v>1756</v>
      </c>
      <c r="B529" s="67" t="s">
        <v>1757</v>
      </c>
      <c r="C529" s="67" t="s">
        <v>1535</v>
      </c>
      <c r="D529" s="67" t="s">
        <v>1536</v>
      </c>
      <c r="E529" s="59" t="s">
        <v>1758</v>
      </c>
      <c r="F529" s="60" t="s">
        <v>1759</v>
      </c>
      <c r="G529" s="61">
        <v>5349000</v>
      </c>
      <c r="H529" s="61">
        <v>5349000</v>
      </c>
      <c r="I529" s="61">
        <v>0</v>
      </c>
      <c r="J529" s="62">
        <v>0</v>
      </c>
      <c r="K529" s="63">
        <v>481410</v>
      </c>
      <c r="L529" s="63">
        <v>669699.16587947204</v>
      </c>
      <c r="M529" s="63">
        <v>1623284.67701104</v>
      </c>
      <c r="N529" s="63">
        <v>1504806.1571094899</v>
      </c>
      <c r="O529" s="63">
        <v>534900</v>
      </c>
      <c r="P529" s="63">
        <v>267450</v>
      </c>
      <c r="Q529" s="63">
        <v>267450</v>
      </c>
      <c r="R529" s="64">
        <v>0</v>
      </c>
      <c r="ALQ529" s="6"/>
    </row>
    <row r="530" spans="1:1005" ht="28.4" customHeight="1" x14ac:dyDescent="0.35">
      <c r="A530" s="66" t="s">
        <v>1697</v>
      </c>
      <c r="B530" s="67" t="s">
        <v>1698</v>
      </c>
      <c r="C530" s="67" t="s">
        <v>1535</v>
      </c>
      <c r="D530" s="67" t="s">
        <v>1536</v>
      </c>
      <c r="E530" s="59" t="s">
        <v>1699</v>
      </c>
      <c r="F530" s="60" t="s">
        <v>1700</v>
      </c>
      <c r="G530" s="61">
        <v>8993962.4700000007</v>
      </c>
      <c r="H530" s="61">
        <v>8993962.4700000007</v>
      </c>
      <c r="I530" s="61">
        <v>0</v>
      </c>
      <c r="J530" s="62">
        <v>0</v>
      </c>
      <c r="K530" s="63">
        <v>809456.62230000005</v>
      </c>
      <c r="L530" s="63">
        <v>1126051.44215933</v>
      </c>
      <c r="M530" s="63">
        <v>2729437.55153549</v>
      </c>
      <c r="N530" s="63">
        <v>2530224.3600051799</v>
      </c>
      <c r="O530" s="63">
        <v>899396.24699999997</v>
      </c>
      <c r="P530" s="63">
        <v>449698.12349999999</v>
      </c>
      <c r="Q530" s="63">
        <v>449698.12349999999</v>
      </c>
      <c r="R530" s="64">
        <v>0</v>
      </c>
      <c r="ALQ530" s="6"/>
    </row>
    <row r="531" spans="1:1005" ht="28.4" customHeight="1" x14ac:dyDescent="0.35">
      <c r="A531" s="66" t="s">
        <v>1742</v>
      </c>
      <c r="B531" s="67" t="s">
        <v>411</v>
      </c>
      <c r="C531" s="67" t="s">
        <v>1535</v>
      </c>
      <c r="D531" s="67" t="s">
        <v>1536</v>
      </c>
      <c r="E531" s="59" t="s">
        <v>1743</v>
      </c>
      <c r="F531" s="60" t="s">
        <v>1744</v>
      </c>
      <c r="G531" s="61">
        <v>1499954.5</v>
      </c>
      <c r="H531" s="61">
        <v>1499954.5</v>
      </c>
      <c r="I531" s="61">
        <v>0</v>
      </c>
      <c r="J531" s="62">
        <v>0</v>
      </c>
      <c r="K531" s="63">
        <v>134995.905</v>
      </c>
      <c r="L531" s="63">
        <v>187795.527670062</v>
      </c>
      <c r="M531" s="63">
        <v>455197.82315643103</v>
      </c>
      <c r="N531" s="63">
        <v>421974.34417350701</v>
      </c>
      <c r="O531" s="63">
        <v>149995.45000000001</v>
      </c>
      <c r="P531" s="63">
        <v>74997.725000000006</v>
      </c>
      <c r="Q531" s="63">
        <v>74997.725000000006</v>
      </c>
      <c r="R531" s="64">
        <v>0</v>
      </c>
      <c r="ALQ531" s="6"/>
    </row>
    <row r="532" spans="1:1005" ht="28.4" customHeight="1" x14ac:dyDescent="0.35">
      <c r="A532" s="66" t="s">
        <v>1790</v>
      </c>
      <c r="B532" s="67" t="s">
        <v>1791</v>
      </c>
      <c r="C532" s="67" t="s">
        <v>1535</v>
      </c>
      <c r="D532" s="67" t="s">
        <v>1536</v>
      </c>
      <c r="E532" s="59" t="s">
        <v>1792</v>
      </c>
      <c r="F532" s="60" t="s">
        <v>1793</v>
      </c>
      <c r="G532" s="61">
        <v>1120000</v>
      </c>
      <c r="H532" s="61">
        <v>1120000</v>
      </c>
      <c r="I532" s="61">
        <v>0</v>
      </c>
      <c r="J532" s="62">
        <v>0</v>
      </c>
      <c r="K532" s="63">
        <v>100800</v>
      </c>
      <c r="L532" s="63">
        <v>140224.91414937499</v>
      </c>
      <c r="M532" s="63">
        <v>339891.35132779198</v>
      </c>
      <c r="N532" s="63">
        <v>315083.73452283302</v>
      </c>
      <c r="O532" s="63">
        <v>112000</v>
      </c>
      <c r="P532" s="63">
        <v>56000</v>
      </c>
      <c r="Q532" s="63">
        <v>56000</v>
      </c>
      <c r="R532" s="64">
        <v>0</v>
      </c>
      <c r="ALQ532" s="6"/>
    </row>
    <row r="533" spans="1:1005" ht="28.4" customHeight="1" x14ac:dyDescent="0.35">
      <c r="A533" s="66" t="s">
        <v>1783</v>
      </c>
      <c r="B533" s="67" t="s">
        <v>942</v>
      </c>
      <c r="C533" s="67" t="s">
        <v>1535</v>
      </c>
      <c r="D533" s="67" t="s">
        <v>1536</v>
      </c>
      <c r="E533" s="59" t="s">
        <v>1784</v>
      </c>
      <c r="F533" s="60" t="s">
        <v>1785</v>
      </c>
      <c r="G533" s="61">
        <v>600000</v>
      </c>
      <c r="H533" s="61">
        <v>600000</v>
      </c>
      <c r="I533" s="61">
        <v>0</v>
      </c>
      <c r="J533" s="62">
        <v>0</v>
      </c>
      <c r="K533" s="63">
        <v>54000</v>
      </c>
      <c r="L533" s="63">
        <v>75120.489722879705</v>
      </c>
      <c r="M533" s="63">
        <v>182084.652497031</v>
      </c>
      <c r="N533" s="63">
        <v>168794.85778008899</v>
      </c>
      <c r="O533" s="63">
        <v>60000</v>
      </c>
      <c r="P533" s="63">
        <v>30000</v>
      </c>
      <c r="Q533" s="63">
        <v>30000</v>
      </c>
      <c r="R533" s="64">
        <v>0</v>
      </c>
      <c r="ALQ533" s="6"/>
    </row>
    <row r="534" spans="1:1005" ht="28.4" customHeight="1" x14ac:dyDescent="0.35">
      <c r="A534" s="66" t="s">
        <v>1772</v>
      </c>
      <c r="B534" s="67" t="s">
        <v>1773</v>
      </c>
      <c r="C534" s="67" t="s">
        <v>1535</v>
      </c>
      <c r="D534" s="67" t="s">
        <v>1536</v>
      </c>
      <c r="E534" s="59" t="s">
        <v>1774</v>
      </c>
      <c r="F534" s="60" t="s">
        <v>1775</v>
      </c>
      <c r="G534" s="61">
        <v>1000000</v>
      </c>
      <c r="H534" s="61">
        <v>960000</v>
      </c>
      <c r="I534" s="61">
        <v>40000</v>
      </c>
      <c r="J534" s="62">
        <v>0</v>
      </c>
      <c r="K534" s="63">
        <v>86400</v>
      </c>
      <c r="L534" s="63">
        <v>120192.783556607</v>
      </c>
      <c r="M534" s="63">
        <v>291335.44399524998</v>
      </c>
      <c r="N534" s="63">
        <v>270071.772448142</v>
      </c>
      <c r="O534" s="63">
        <v>96000</v>
      </c>
      <c r="P534" s="63">
        <v>48000</v>
      </c>
      <c r="Q534" s="63">
        <v>48000</v>
      </c>
      <c r="R534" s="64">
        <v>0</v>
      </c>
      <c r="ALQ534" s="6"/>
    </row>
    <row r="535" spans="1:1005" ht="28.4" customHeight="1" x14ac:dyDescent="0.35">
      <c r="A535" s="66" t="s">
        <v>1731</v>
      </c>
      <c r="B535" s="67" t="s">
        <v>1732</v>
      </c>
      <c r="C535" s="67" t="s">
        <v>1535</v>
      </c>
      <c r="D535" s="67" t="s">
        <v>1536</v>
      </c>
      <c r="E535" s="59" t="s">
        <v>1733</v>
      </c>
      <c r="F535" s="60" t="s">
        <v>1734</v>
      </c>
      <c r="G535" s="61">
        <v>660000</v>
      </c>
      <c r="H535" s="61">
        <v>660000</v>
      </c>
      <c r="I535" s="61">
        <v>0</v>
      </c>
      <c r="J535" s="62">
        <v>0</v>
      </c>
      <c r="K535" s="63">
        <v>59400</v>
      </c>
      <c r="L535" s="63">
        <v>82632.538695167605</v>
      </c>
      <c r="M535" s="63">
        <v>200293.11774673499</v>
      </c>
      <c r="N535" s="63">
        <v>185674.34355809799</v>
      </c>
      <c r="O535" s="63">
        <v>66000</v>
      </c>
      <c r="P535" s="63">
        <v>33000</v>
      </c>
      <c r="Q535" s="63">
        <v>33000</v>
      </c>
      <c r="R535" s="64">
        <v>0</v>
      </c>
      <c r="ALQ535" s="6"/>
    </row>
    <row r="536" spans="1:1005" ht="28.4" customHeight="1" x14ac:dyDescent="0.35">
      <c r="A536" s="26" t="s">
        <v>1620</v>
      </c>
      <c r="B536" s="27" t="s">
        <v>41</v>
      </c>
      <c r="C536" s="27" t="s">
        <v>47</v>
      </c>
      <c r="D536" s="27" t="s">
        <v>48</v>
      </c>
      <c r="E536" s="59" t="s">
        <v>2070</v>
      </c>
      <c r="F536" s="60" t="s">
        <v>2072</v>
      </c>
      <c r="G536" s="61">
        <v>11892983.41</v>
      </c>
      <c r="H536" s="61">
        <v>11892983.41</v>
      </c>
      <c r="I536" s="61">
        <v>0</v>
      </c>
      <c r="J536" s="62">
        <v>0</v>
      </c>
      <c r="K536" s="63">
        <v>974840.32204999984</v>
      </c>
      <c r="L536" s="63">
        <v>2200000</v>
      </c>
      <c r="M536" s="63">
        <v>3500000</v>
      </c>
      <c r="N536" s="63">
        <v>5218143.0879500005</v>
      </c>
      <c r="O536" s="63">
        <v>0</v>
      </c>
      <c r="P536" s="63">
        <v>0</v>
      </c>
      <c r="Q536" s="63">
        <v>0</v>
      </c>
      <c r="R536" s="64">
        <v>0</v>
      </c>
      <c r="ALQ536" s="6"/>
    </row>
    <row r="537" spans="1:1005" ht="28.4" customHeight="1" x14ac:dyDescent="0.35">
      <c r="A537" s="66" t="s">
        <v>1620</v>
      </c>
      <c r="B537" s="67" t="s">
        <v>41</v>
      </c>
      <c r="C537" s="67" t="s">
        <v>47</v>
      </c>
      <c r="D537" s="67" t="s">
        <v>48</v>
      </c>
      <c r="E537" s="59"/>
      <c r="F537" s="60" t="s">
        <v>1621</v>
      </c>
      <c r="G537" s="61">
        <v>66209553.060000002</v>
      </c>
      <c r="H537" s="61">
        <v>66209553.060000002</v>
      </c>
      <c r="I537" s="61">
        <v>0</v>
      </c>
      <c r="J537" s="62">
        <v>0</v>
      </c>
      <c r="K537" s="63">
        <v>1368235.7720499996</v>
      </c>
      <c r="L537" s="63">
        <v>4048202.9176000003</v>
      </c>
      <c r="M537" s="63">
        <v>8215380.4704999998</v>
      </c>
      <c r="N537" s="63">
        <v>10402364.206049999</v>
      </c>
      <c r="O537" s="63">
        <v>19525634.1175</v>
      </c>
      <c r="P537" s="63">
        <v>11715380.4705</v>
      </c>
      <c r="Q537" s="63">
        <v>10934355.105799999</v>
      </c>
      <c r="R537" s="64">
        <v>0</v>
      </c>
      <c r="ALQ537" s="6"/>
    </row>
    <row r="538" spans="1:1005" ht="28.4" customHeight="1" x14ac:dyDescent="0.35">
      <c r="A538" s="68" t="s">
        <v>45</v>
      </c>
      <c r="B538" s="69" t="s">
        <v>46</v>
      </c>
      <c r="C538" s="69" t="s">
        <v>47</v>
      </c>
      <c r="D538" s="69" t="s">
        <v>48</v>
      </c>
      <c r="E538" s="70" t="s">
        <v>49</v>
      </c>
      <c r="F538" s="71" t="s">
        <v>50</v>
      </c>
      <c r="G538" s="72">
        <v>13000000</v>
      </c>
      <c r="H538" s="72">
        <v>13000000</v>
      </c>
      <c r="I538" s="72">
        <v>0</v>
      </c>
      <c r="J538" s="73">
        <v>0</v>
      </c>
      <c r="K538" s="74">
        <v>5957500</v>
      </c>
      <c r="L538" s="74">
        <v>0</v>
      </c>
      <c r="M538" s="74">
        <v>2347500</v>
      </c>
      <c r="N538" s="74">
        <v>2347500</v>
      </c>
      <c r="O538" s="74">
        <v>2347500</v>
      </c>
      <c r="P538" s="74">
        <v>0</v>
      </c>
      <c r="Q538" s="74">
        <v>0</v>
      </c>
      <c r="R538" s="75">
        <v>0</v>
      </c>
      <c r="ALQ538" s="6"/>
    </row>
    <row r="539" spans="1:1005" ht="21" x14ac:dyDescent="0.35">
      <c r="G539" s="78">
        <f>+SUM(DB_B2_MASTER3[COSTO TOTALE])</f>
        <v>7989198971.6706095</v>
      </c>
      <c r="H539" s="79">
        <f>+SUM(DB_B2_MASTER3[IMPORTO RICHIESTO FSC 21-27])</f>
        <v>4995914049.7306089</v>
      </c>
      <c r="I539" s="79">
        <f>+SUM(DB_B2_MASTER3[COFINANZIAMENTO CON ALTRE RISORSE])</f>
        <v>2993284921.9400005</v>
      </c>
      <c r="J539" s="79">
        <f>+SUM(DB_B2_MASTER3[2024])</f>
        <v>0</v>
      </c>
      <c r="K539" s="79">
        <f>+SUM(DB_B2_MASTER3[2025])</f>
        <v>323917826.26776654</v>
      </c>
      <c r="L539" s="79">
        <f>+SUM(DB_B2_MASTER3[2026])</f>
        <v>467972938.90933651</v>
      </c>
      <c r="M539" s="79">
        <f>+SUM(DB_B2_MASTER3[2027])</f>
        <v>1422008771.7879353</v>
      </c>
      <c r="N539" s="79">
        <f>+SUM(DB_B2_MASTER3[2028])</f>
        <v>1322490076.9882839</v>
      </c>
      <c r="O539" s="79">
        <f>+SUM(DB_B2_MASTER3[2029])</f>
        <v>979179008.70710039</v>
      </c>
      <c r="P539" s="79">
        <f>+SUM(DB_B2_MASTER3[2030])</f>
        <v>353097278.99177289</v>
      </c>
      <c r="Q539" s="79">
        <f>+SUM(DB_B2_MASTER3[2031])</f>
        <v>97833919.937569901</v>
      </c>
      <c r="R539" s="79">
        <f>+SUM(DB_B2_MASTER3[2032])</f>
        <v>29414228.140199985</v>
      </c>
    </row>
  </sheetData>
  <mergeCells count="1">
    <mergeCell ref="A1:R1"/>
  </mergeCells>
  <phoneticPr fontId="25" type="noConversion"/>
  <pageMargins left="0.7" right="0.7" top="0.75" bottom="0.75" header="0.3" footer="0.3"/>
  <pageSetup paperSize="9" orientation="portrait" r:id="rId1"/>
  <headerFooter>
    <oddFooter>&amp;C_x000D_&amp;1#&amp;"Arial"&amp;9&amp;K737373 Interno – Internal</oddFooter>
  </headerFooter>
  <tableParts count="1">
    <tablePart r:id="rId2"/>
  </tableParts>
</worksheet>
</file>

<file path=docMetadata/LabelInfo.xml><?xml version="1.0" encoding="utf-8"?>
<clbl:labelList xmlns:clbl="http://schemas.microsoft.com/office/2020/mipLabelMetadata">
  <clbl:label id="{dea03c14-1435-4ef5-bb92-af8fb4129243}" enabled="1" method="Privileged" siteId="{8c4b47b5-ea35-4370-817f-95066d4f846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Tabella articolo 3</vt:lpstr>
      <vt:lpstr>Allegato A1</vt:lpstr>
      <vt:lpstr>Allegato A2</vt:lpstr>
      <vt:lpstr>Allegato B1</vt:lpstr>
      <vt:lpstr>Allegato B2</vt:lpstr>
      <vt:lpstr>_FilterDatabase_1</vt:lpstr>
      <vt:lpstr>'Allegato A1'!_FiltroDatabase</vt:lpstr>
      <vt:lpstr>'Allegato A2'!Area_stampa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RITA NICOLAZZO</dc:creator>
  <cp:lastModifiedBy>Chiliberti Chiara</cp:lastModifiedBy>
  <dcterms:created xsi:type="dcterms:W3CDTF">2025-01-14T10:54:21Z</dcterms:created>
  <dcterms:modified xsi:type="dcterms:W3CDTF">2025-10-10T14:24:21Z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097a60d-5525-435b-8989-8eb48ac0c8cd_Enabled">
    <vt:lpwstr>true</vt:lpwstr>
  </property>
  <property fmtid="{D5CDD505-2E9C-101B-9397-08002B2CF9AE}" pid="3" name="MSIP_Label_5097a60d-5525-435b-8989-8eb48ac0c8cd_SetDate">
    <vt:lpwstr>2025-10-10T13:59:15Z</vt:lpwstr>
  </property>
  <property fmtid="{D5CDD505-2E9C-101B-9397-08002B2CF9AE}" pid="4" name="MSIP_Label_5097a60d-5525-435b-8989-8eb48ac0c8cd_Method">
    <vt:lpwstr>Standard</vt:lpwstr>
  </property>
  <property fmtid="{D5CDD505-2E9C-101B-9397-08002B2CF9AE}" pid="5" name="MSIP_Label_5097a60d-5525-435b-8989-8eb48ac0c8cd_Name">
    <vt:lpwstr>defa4170-0d19-0005-0004-bc88714345d2</vt:lpwstr>
  </property>
  <property fmtid="{D5CDD505-2E9C-101B-9397-08002B2CF9AE}" pid="6" name="MSIP_Label_5097a60d-5525-435b-8989-8eb48ac0c8cd_SiteId">
    <vt:lpwstr>3e90938b-8b27-4762-b4e8-006a8127a119</vt:lpwstr>
  </property>
  <property fmtid="{D5CDD505-2E9C-101B-9397-08002B2CF9AE}" pid="7" name="MSIP_Label_5097a60d-5525-435b-8989-8eb48ac0c8cd_ActionId">
    <vt:lpwstr>1115c9ab-5c20-4aef-a800-affb3c626b90</vt:lpwstr>
  </property>
  <property fmtid="{D5CDD505-2E9C-101B-9397-08002B2CF9AE}" pid="8" name="MSIP_Label_5097a60d-5525-435b-8989-8eb48ac0c8cd_ContentBits">
    <vt:lpwstr>0</vt:lpwstr>
  </property>
  <property fmtid="{D5CDD505-2E9C-101B-9397-08002B2CF9AE}" pid="9" name="MSIP_Label_5097a60d-5525-435b-8989-8eb48ac0c8cd_Tag">
    <vt:lpwstr>10, 3, 0, 1</vt:lpwstr>
  </property>
</Properties>
</file>