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teizz\Documents\DPCoe\Architettura Sito\Revisione_Testi_Maggio_2021\Simona_De_Luca_20210521\2021\2021_Tavole_Relazione sugli interventi nelle aree sottoutilizzate\"/>
    </mc:Choice>
  </mc:AlternateContent>
  <xr:revisionPtr revIDLastSave="0" documentId="13_ncr:1_{AFF167C2-E224-4D63-B773-074111A50878}" xr6:coauthVersionLast="46" xr6:coauthVersionMax="46" xr10:uidLastSave="{00000000-0000-0000-0000-000000000000}"/>
  <bookViews>
    <workbookView xWindow="-110" yWindow="-110" windowWidth="19420" windowHeight="10420" firstSheet="20" activeTab="21" xr2:uid="{00000000-000D-0000-FFFF-FFFF00000000}"/>
  </bookViews>
  <sheets>
    <sheet name="LISTA_TAVOLE" sheetId="1" r:id="rId1"/>
    <sheet name="TAVOLA I.1" sheetId="2" r:id="rId2"/>
    <sheet name="TAVOLA I.2" sheetId="3" r:id="rId3"/>
    <sheet name="TAVOLA I.3" sheetId="4" r:id="rId4"/>
    <sheet name="TAVOLA I.4" sheetId="5" r:id="rId5"/>
    <sheet name="TAVOLA I.5" sheetId="6" r:id="rId6"/>
    <sheet name="TAVOLA II.6a e b" sheetId="7" r:id="rId7"/>
    <sheet name="TAVOLA II.7a e b" sheetId="8" r:id="rId8"/>
    <sheet name="TAVOLA II.8a" sheetId="9" r:id="rId9"/>
    <sheet name="TAVOLA II.8b" sheetId="10" r:id="rId10"/>
    <sheet name="TAVOLA II.9" sheetId="11" r:id="rId11"/>
    <sheet name="TAVOLA II.10" sheetId="12" r:id="rId12"/>
    <sheet name="TAVOLA II.11" sheetId="13" r:id="rId13"/>
    <sheet name="TAVOLA II.12" sheetId="14" r:id="rId14"/>
    <sheet name="TAVOLA II.13" sheetId="15" r:id="rId15"/>
    <sheet name="TAVOLA II.14" sheetId="16" r:id="rId16"/>
    <sheet name="TAVOLA II.15" sheetId="17" r:id="rId17"/>
    <sheet name="TAVOLA II.16" sheetId="18" r:id="rId18"/>
    <sheet name="TAVOLA II.17" sheetId="19" r:id="rId19"/>
    <sheet name="TAVOLA II.18" sheetId="20" r:id="rId20"/>
    <sheet name="TAVOLA II.19" sheetId="21" r:id="rId21"/>
    <sheet name="TAVOLA II.20" sheetId="22" r:id="rId22"/>
    <sheet name="TAVOLA II.21" sheetId="23" r:id="rId23"/>
    <sheet name="TAVOLA II.22" sheetId="24" r:id="rId24"/>
    <sheet name="TAVOLA II.23" sheetId="25" r:id="rId25"/>
    <sheet name="TAVOLA II.24" sheetId="26" r:id="rId26"/>
  </sheets>
  <definedNames>
    <definedName name="_Hlk67606634" localSheetId="18">'TAVOLA II.17'!$A$1</definedName>
    <definedName name="_Toc69721181" localSheetId="6">'TAVOLA II.6a e b'!$K$1</definedName>
    <definedName name="_Toc69721182" localSheetId="7">'TAVOLA II.7a e b'!$A$1</definedName>
    <definedName name="_Toc69721183" localSheetId="7">'TAVOLA II.7a e b'!$N$1</definedName>
    <definedName name="_Toc69721190" localSheetId="14">'TAVOLA II.13'!$A$1</definedName>
    <definedName name="_Toc69721191" localSheetId="15">#REF!</definedName>
    <definedName name="_Toc69721192" localSheetId="16">'TAVOLA II.15'!$A$1</definedName>
    <definedName name="_Toc69721193" localSheetId="17">'TAVOLA II.16'!$A$1</definedName>
    <definedName name="_xlnm.Print_Area" localSheetId="0">LISTA_TAVOLE!$A$3:$B$30</definedName>
    <definedName name="_xlnm.Print_Area" localSheetId="3">'TAVOLA I.3'!$A$1:$G$22</definedName>
    <definedName name="_xlnm.Print_Area" localSheetId="4">'TAVOLA I.4'!$A$1:$I$16</definedName>
    <definedName name="_xlnm.Print_Area" localSheetId="5">'TAVOLA I.5'!$A$1:$G$62</definedName>
    <definedName name="_xlnm.Print_Area" localSheetId="20">'TAVOLA II.19'!$A$1:$H$32</definedName>
    <definedName name="OLE_LINK4" localSheetId="6">'TAVOLA II.6a e b'!$A$1</definedName>
  </definedNames>
  <calcPr calcId="191029"/>
  <extLst>
    <ext uri="GoogleSheetsCustomDataVersion1">
      <go:sheetsCustomData xmlns:go="http://customooxmlschemas.google.com/" r:id="rId30" roundtripDataSignature="AMtx7miBtvF6Stkgh4Ua7NhUCm8xpPfMXg=="/>
    </ext>
  </extLst>
</workbook>
</file>

<file path=xl/calcChain.xml><?xml version="1.0" encoding="utf-8"?>
<calcChain xmlns="http://schemas.openxmlformats.org/spreadsheetml/2006/main">
  <c r="H32" i="26" l="1"/>
  <c r="G32" i="26"/>
  <c r="F32" i="26"/>
  <c r="E32" i="26"/>
  <c r="D32" i="26"/>
  <c r="C32" i="26"/>
  <c r="C11" i="25"/>
  <c r="H9" i="25"/>
  <c r="G9" i="25"/>
  <c r="F9" i="25"/>
  <c r="E9" i="25"/>
  <c r="D9" i="25"/>
  <c r="C9" i="25"/>
  <c r="H28" i="24"/>
  <c r="G28" i="24"/>
  <c r="F28" i="24"/>
  <c r="E28" i="24"/>
  <c r="D28" i="24"/>
  <c r="C28" i="24"/>
  <c r="G16" i="23"/>
  <c r="F16" i="23"/>
  <c r="E16" i="23"/>
  <c r="D16" i="23"/>
  <c r="C16" i="23"/>
  <c r="B16" i="23"/>
  <c r="G10" i="22"/>
  <c r="F10" i="22"/>
  <c r="E10" i="22"/>
  <c r="D10" i="22"/>
  <c r="C10" i="22"/>
  <c r="B10" i="22"/>
  <c r="H28" i="21"/>
  <c r="G28" i="21"/>
  <c r="F28" i="21"/>
  <c r="E28" i="21"/>
  <c r="D28" i="21"/>
  <c r="C28" i="21"/>
  <c r="B25" i="20"/>
  <c r="G18" i="20"/>
  <c r="F18" i="20"/>
  <c r="E18" i="20"/>
  <c r="D18" i="20"/>
  <c r="C18" i="20"/>
  <c r="B18" i="20"/>
  <c r="B12" i="20"/>
  <c r="B10" i="20"/>
  <c r="G5" i="20"/>
  <c r="G4" i="20" s="1"/>
  <c r="F5" i="20"/>
  <c r="F4" i="20" s="1"/>
  <c r="E5" i="20"/>
  <c r="D5" i="20"/>
  <c r="C5" i="20"/>
  <c r="C4" i="20" s="1"/>
  <c r="B5" i="20"/>
  <c r="E4" i="20"/>
  <c r="D4" i="20"/>
  <c r="B4" i="20"/>
  <c r="G12" i="14"/>
  <c r="F12" i="14"/>
  <c r="E12" i="14"/>
  <c r="D12" i="14"/>
  <c r="C12" i="14"/>
  <c r="B12" i="14"/>
  <c r="G19" i="13"/>
  <c r="G4" i="13" s="1"/>
  <c r="F19" i="13"/>
  <c r="E19" i="13"/>
  <c r="D19" i="13"/>
  <c r="C19" i="13"/>
  <c r="B19" i="13"/>
  <c r="G5" i="13"/>
  <c r="F5" i="13"/>
  <c r="E5" i="13"/>
  <c r="E4" i="13" s="1"/>
  <c r="D5" i="13"/>
  <c r="C5" i="13"/>
  <c r="B5" i="13"/>
  <c r="B4" i="13" s="1"/>
  <c r="F4" i="13"/>
  <c r="D4" i="13"/>
  <c r="C4" i="13"/>
  <c r="G13" i="12"/>
  <c r="F13" i="12"/>
  <c r="E13" i="12"/>
  <c r="D13" i="12"/>
  <c r="C13" i="12"/>
  <c r="B13" i="12"/>
  <c r="G19" i="11"/>
  <c r="G4" i="11" s="1"/>
  <c r="F19" i="11"/>
  <c r="E19" i="11"/>
  <c r="D19" i="11"/>
  <c r="C19" i="11"/>
  <c r="B19" i="11"/>
  <c r="B4" i="11" s="1"/>
  <c r="G5" i="11"/>
  <c r="F5" i="11"/>
  <c r="E5" i="11"/>
  <c r="E4" i="11" s="1"/>
  <c r="D5" i="11"/>
  <c r="D4" i="11" s="1"/>
  <c r="C5" i="11"/>
  <c r="B5" i="11"/>
  <c r="F4" i="11"/>
  <c r="C4" i="11"/>
  <c r="G51" i="6"/>
  <c r="G52" i="6" s="1"/>
  <c r="F51" i="6"/>
  <c r="F52" i="6" s="1"/>
  <c r="E51" i="6"/>
  <c r="E52" i="6" s="1"/>
  <c r="D51" i="6"/>
  <c r="G38" i="6"/>
  <c r="F38" i="6"/>
  <c r="E38" i="6"/>
  <c r="D34" i="6"/>
  <c r="D29" i="6"/>
  <c r="D38" i="6" s="1"/>
  <c r="D52" i="6" s="1"/>
  <c r="G11" i="6"/>
  <c r="F11" i="6"/>
  <c r="E11" i="6"/>
  <c r="D11" i="6"/>
  <c r="G10" i="6"/>
  <c r="F10" i="6"/>
  <c r="E10" i="6"/>
  <c r="D10" i="6"/>
  <c r="G9" i="6"/>
  <c r="G12" i="6" s="1"/>
  <c r="G13" i="6" s="1"/>
  <c r="F9" i="6"/>
  <c r="F12" i="6" s="1"/>
  <c r="E9" i="6"/>
  <c r="E12" i="6" s="1"/>
  <c r="D9" i="6"/>
  <c r="D12" i="6" s="1"/>
  <c r="G7" i="6"/>
  <c r="F7" i="6"/>
  <c r="E7" i="6"/>
  <c r="D7" i="6"/>
  <c r="G6" i="6"/>
  <c r="F6" i="6"/>
  <c r="E6" i="6"/>
  <c r="D6" i="6"/>
  <c r="G5" i="6"/>
  <c r="G8" i="6" s="1"/>
  <c r="F5" i="6"/>
  <c r="F8" i="6" s="1"/>
  <c r="E5" i="6"/>
  <c r="E8" i="6" s="1"/>
  <c r="D5" i="6"/>
  <c r="D8" i="6" s="1"/>
  <c r="F11" i="5"/>
  <c r="F12" i="5" s="1"/>
  <c r="E11" i="5"/>
  <c r="E12" i="5" s="1"/>
  <c r="D11" i="5"/>
  <c r="D12" i="5" s="1"/>
  <c r="C11" i="5"/>
  <c r="C12" i="5" s="1"/>
  <c r="F10" i="5"/>
  <c r="F9" i="5"/>
  <c r="F8" i="5"/>
  <c r="E7" i="5"/>
  <c r="D7" i="5"/>
  <c r="C7" i="5"/>
  <c r="F6" i="5"/>
  <c r="D6" i="5"/>
  <c r="F5" i="5"/>
  <c r="F4" i="5"/>
  <c r="F7" i="5" s="1"/>
  <c r="F16" i="4"/>
  <c r="F17" i="4" s="1"/>
  <c r="E16" i="4"/>
  <c r="D16" i="4"/>
  <c r="C16" i="4"/>
  <c r="F11" i="4"/>
  <c r="E11" i="4"/>
  <c r="D11" i="4"/>
  <c r="D17" i="4" s="1"/>
  <c r="C11" i="4"/>
  <c r="C17" i="4" s="1"/>
  <c r="E6" i="4"/>
  <c r="H12" i="3"/>
  <c r="G12" i="3"/>
  <c r="F12" i="3"/>
  <c r="D12" i="3"/>
  <c r="L11" i="3"/>
  <c r="M11" i="3" s="1"/>
  <c r="K11" i="3"/>
  <c r="J11" i="3"/>
  <c r="I11" i="3"/>
  <c r="E11" i="3"/>
  <c r="L10" i="3"/>
  <c r="K10" i="3"/>
  <c r="J10" i="3"/>
  <c r="M10" i="3" s="1"/>
  <c r="I10" i="3"/>
  <c r="E10" i="3"/>
  <c r="M9" i="3"/>
  <c r="L9" i="3"/>
  <c r="K9" i="3"/>
  <c r="J9" i="3"/>
  <c r="I9" i="3"/>
  <c r="E9" i="3"/>
  <c r="M8" i="3"/>
  <c r="L8" i="3"/>
  <c r="K8" i="3"/>
  <c r="J8" i="3"/>
  <c r="I8" i="3"/>
  <c r="E8" i="3"/>
  <c r="M7" i="3"/>
  <c r="M6" i="3" s="1"/>
  <c r="M12" i="3" s="1"/>
  <c r="L7" i="3"/>
  <c r="L6" i="3" s="1"/>
  <c r="L12" i="3" s="1"/>
  <c r="K7" i="3"/>
  <c r="J7" i="3"/>
  <c r="I7" i="3"/>
  <c r="E7" i="3"/>
  <c r="E6" i="3" s="1"/>
  <c r="E12" i="3" s="1"/>
  <c r="K6" i="3"/>
  <c r="K12" i="3" s="1"/>
  <c r="J6" i="3"/>
  <c r="J12" i="3" s="1"/>
  <c r="I6" i="3"/>
  <c r="I12" i="3" s="1"/>
  <c r="H6" i="3"/>
  <c r="G6" i="3"/>
  <c r="F6" i="3"/>
  <c r="D6" i="3"/>
  <c r="C6" i="3"/>
  <c r="C12" i="3" s="1"/>
  <c r="B6" i="3"/>
  <c r="B12" i="3" s="1"/>
  <c r="G15" i="2"/>
  <c r="F15" i="2"/>
  <c r="L14" i="2"/>
  <c r="K14" i="2"/>
  <c r="J14" i="2"/>
  <c r="M14" i="2" s="1"/>
  <c r="I14" i="2"/>
  <c r="E14" i="2"/>
  <c r="M13" i="2"/>
  <c r="L13" i="2"/>
  <c r="K13" i="2"/>
  <c r="J13" i="2"/>
  <c r="I13" i="2"/>
  <c r="E13" i="2"/>
  <c r="M12" i="2"/>
  <c r="L12" i="2"/>
  <c r="K12" i="2"/>
  <c r="J12" i="2"/>
  <c r="I12" i="2"/>
  <c r="F12" i="2"/>
  <c r="E12" i="2"/>
  <c r="M11" i="2"/>
  <c r="L11" i="2"/>
  <c r="K11" i="2"/>
  <c r="J11" i="2"/>
  <c r="I11" i="2"/>
  <c r="E11" i="2"/>
  <c r="L10" i="2"/>
  <c r="K10" i="2"/>
  <c r="J10" i="2"/>
  <c r="M10" i="2" s="1"/>
  <c r="I10" i="2"/>
  <c r="E10" i="2"/>
  <c r="L9" i="2"/>
  <c r="K9" i="2"/>
  <c r="J9" i="2"/>
  <c r="M9" i="2" s="1"/>
  <c r="I9" i="2"/>
  <c r="I6" i="2" s="1"/>
  <c r="I15" i="2" s="1"/>
  <c r="E9" i="2"/>
  <c r="L8" i="2"/>
  <c r="M8" i="2" s="1"/>
  <c r="K8" i="2"/>
  <c r="J8" i="2"/>
  <c r="I8" i="2"/>
  <c r="E8" i="2"/>
  <c r="E6" i="2" s="1"/>
  <c r="E15" i="2" s="1"/>
  <c r="M7" i="2"/>
  <c r="M6" i="2" s="1"/>
  <c r="M15" i="2" s="1"/>
  <c r="L7" i="2"/>
  <c r="L6" i="2" s="1"/>
  <c r="L15" i="2" s="1"/>
  <c r="K7" i="2"/>
  <c r="J7" i="2"/>
  <c r="I7" i="2"/>
  <c r="E7" i="2"/>
  <c r="K6" i="2"/>
  <c r="K15" i="2" s="1"/>
  <c r="J6" i="2"/>
  <c r="J15" i="2" s="1"/>
  <c r="H6" i="2"/>
  <c r="H15" i="2" s="1"/>
  <c r="G6" i="2"/>
  <c r="F6" i="2"/>
  <c r="D6" i="2"/>
  <c r="D15" i="2" s="1"/>
  <c r="C6" i="2"/>
  <c r="C15" i="2" s="1"/>
  <c r="B6" i="2"/>
  <c r="B15" i="2" s="1"/>
  <c r="E17" i="4" l="1"/>
  <c r="D13" i="6"/>
  <c r="E13" i="6"/>
  <c r="F13" i="6"/>
</calcChain>
</file>

<file path=xl/sharedStrings.xml><?xml version="1.0" encoding="utf-8"?>
<sst xmlns="http://schemas.openxmlformats.org/spreadsheetml/2006/main" count="1310" uniqueCount="645">
  <si>
    <t>NUMERO</t>
  </si>
  <si>
    <t>TITOLO</t>
  </si>
  <si>
    <t>TAVOLA I.1</t>
  </si>
  <si>
    <t>POLITICHE DI COESIONE - PROGRAMMAZIONE 2014-2020 - RISORSE FINANZIARIE (milioni di euro)</t>
  </si>
  <si>
    <t>TAVOLA I.2</t>
  </si>
  <si>
    <t>POLITICHE DI COESIONE - PROGRAMMAZIONE 2007-2013 - RISORSE FINANZIARIE (milioni di euro)</t>
  </si>
  <si>
    <t>TAVOLA I.3</t>
  </si>
  <si>
    <t>ATTUAZIONE CON RISORSE COESIONE CICLI 2007-2013 E 2014-2020 (milioni di euro)</t>
  </si>
  <si>
    <t>TAVOLA I.4</t>
  </si>
  <si>
    <t>PROGETTI MONITORATI PER STATO DI ATTUAZIONE E TIPOLOGIA CICLI 2007-2013 E 2014-2020 (milioni di euro)</t>
  </si>
  <si>
    <t>TAVOLA I.5</t>
  </si>
  <si>
    <t>ATTUAZIONE CON RISORSE COESIONE CICLI 2007-2013 E 2014-2020 PER AMBITO DI PROGRAMMAZIONE E MACROAREA (milioni di euro)</t>
  </si>
  <si>
    <t>TAVOLA II.6a</t>
  </si>
  <si>
    <t>RIPROGRAMMAZIONE PON 2014-2020 PER EMERGENZA COVID-19 (milioni di euro)</t>
  </si>
  <si>
    <t>TAVOLA II.6b</t>
  </si>
  <si>
    <t>TAVOLA II.7a</t>
  </si>
  <si>
    <t>RIPROGRAMMAZIONE POR 2014-2020 PER EMERGENZA COVID-19 (milioni di euro)</t>
  </si>
  <si>
    <t>TAVOLA II.7b</t>
  </si>
  <si>
    <t xml:space="preserve">RIPROGRAMMAZIONE POR 2014-2020 PER EMERGENZA COVID-19 (milioni di euro)						</t>
  </si>
  <si>
    <t>TAVOLA II.8a</t>
  </si>
  <si>
    <t>PROGRAMMI OPERATIVI REGIONALI PROGRAMMAZIONE 2014-2020 ATTUAZIONE E RISPETTO DELLE SCADENZE SUL DISIMPEGNO AUTOMATICO A FINE 2020 (milioni di euro)</t>
  </si>
  <si>
    <t>TAVOLA II.8b</t>
  </si>
  <si>
    <t>PROGRAMMI OPERATIVI NAZIONALI PROGRAMMAZIONE 2014-2020  ATTUAZIONE E RISPETTO DELLE SCADENZE SUL DISIMPEGNO AUTOMATICO A FINE 2020 (milioni di euro)</t>
  </si>
  <si>
    <t>TAVOLA II.9</t>
  </si>
  <si>
    <t>PROGRAMMI OPERATIVI REGIONALI - PROGRAMMAZIONE 2014-2020; FONDO EUROPEO DI SVILUPPO REGIONALE; RISORSE PROGRAMMATE E AVANZAMENTO FINANZIARIO (MILIONI DI EURO)</t>
  </si>
  <si>
    <t>TAVOLA II.10</t>
  </si>
  <si>
    <t>PROGRAMMI OPERATIVI NAZIONALI – PROGRAMMAZIONE 2014-2020; FONDO EUROPEO DI SVILUPPO REGIONALE; RISORSE PROGRAMMATE E AVANZAMENTO FINANZIARIO (milioni di euro)</t>
  </si>
  <si>
    <t>TAVOLA II.11</t>
  </si>
  <si>
    <t>PROGRAMMI OPERATIVI REGIONALI - PROGRAMMAZIONE 2014-2020; FONDO SOCIALE EUROPEO; RISORSE PROGRAMMATE E AVANZAMENTO FINANZIARIO (milioni di euro)</t>
  </si>
  <si>
    <t>TAVOLA II.12</t>
  </si>
  <si>
    <t>PROGRAMMI OPERATIVI NAZIONALI - PROGRAMMAZIONE 2014-2020; FONDO SOCIALE EUROPEO; RISORSE PROGRAMMATE E AVANZAMENTO FINANZIARIO (milioni di euro)</t>
  </si>
  <si>
    <t>TAVOLA II.13</t>
  </si>
  <si>
    <t>PROGRESSI REALIZZATI PER I PRINCIPALI RISULTATI ATTESI DEGLI OBIETTIVI TEMATICI (milioni di euro)</t>
  </si>
  <si>
    <t>TAVOLA II.14</t>
  </si>
  <si>
    <t>PROGRAMMI DI COOPERAZIONE TERRITORIALE EUROPEA - AVANZAMENTO FINANZIARIO (milioni di euro)</t>
  </si>
  <si>
    <t>TAVOLA II.15</t>
  </si>
  <si>
    <t>PROGRAMMAZIONE COMUNITARIA 2007-2013 (milioni di euro) _ CONV</t>
  </si>
  <si>
    <t xml:space="preserve">TAVOLA II.16					</t>
  </si>
  <si>
    <t>PROGRAMMAZIONE COMUNITARIA 2007-2013 (milioni di euro) - CRO</t>
  </si>
  <si>
    <t>TAVOLA II.17</t>
  </si>
  <si>
    <t>PROGRAMMAZIONE COMUNITARIA 2007-2013 - DISIMPEGNI (euro)</t>
  </si>
  <si>
    <t>TAVOLA II.18</t>
  </si>
  <si>
    <t>PROGRAMMI OPERATIVI COMPLEMENTARI - PROGRAMMAZIONE 2014-2020; RISORSE PROGRAMMATE E AVANZAMENTO FINANZIARIO (milioni di euro)</t>
  </si>
  <si>
    <t>TAVOLA II.19</t>
  </si>
  <si>
    <t>PIANO DI AZIONE E COESIONE 2007-2013 - STATO DI ATTUAZIONE - (milioni di euro)</t>
  </si>
  <si>
    <t>TAVOLA II.20</t>
  </si>
  <si>
    <t>FONDO SVILUPPO E COESIONE - PROGRAMMAZIONE 2014-2020; RISORSE PROGRAMMATE E AVANZAMENTO FINANZIARIO (milioni di euro)</t>
  </si>
  <si>
    <t>TAVOLA II.21</t>
  </si>
  <si>
    <t>FONDO SVILUPPO E COESIONE -- PIANI OPERATIVI NAZIONALI – PROGRAMMAZIONE 2014- 2020; RISORSE PROGRAMMATE E AVANZAMENTO FINANZIARIO (milioni di euro)</t>
  </si>
  <si>
    <t>TAVOLA II.22</t>
  </si>
  <si>
    <t>PATTI PER LO SVILUPPO; PROGRAMMAZIONE 2014 – 2020; FONDO SVILUPPO E COESIONE; RISORSE PROGRAMMATE E AVANZAMENTO FINANZIARIO (milioni di euro)</t>
  </si>
  <si>
    <t>TAVOLA II.23</t>
  </si>
  <si>
    <t>FONDO SVILUPPO E COESIONE - PROGRAMMAZIONE 2007-2013; RISORSE PROGRAMMATE E AVANZAMENTO FINANZIARIO (milioni di euro)</t>
  </si>
  <si>
    <t>TAVOLA II.24</t>
  </si>
  <si>
    <t xml:space="preserve">FONDO SVILUPPO E COESIONE; PROGRAMMAZIONE 2007-2013; PROGRAMMI REGIONALI (1) RISORSE PROGRAMMATE E AVANZAMENTO FINANZIARIO (milioni di euro) </t>
  </si>
  <si>
    <t>Risorse UE</t>
  </si>
  <si>
    <t>Risorse nazionali
(cofinanziamento ai fondi UE, FSC, risorse PAC)</t>
  </si>
  <si>
    <t>Totale risorse</t>
  </si>
  <si>
    <t>Mezzogiorno</t>
  </si>
  <si>
    <t>Centro-Nord</t>
  </si>
  <si>
    <t>Non ripartito</t>
  </si>
  <si>
    <t>Totale</t>
  </si>
  <si>
    <t>A) Fondi strutturali</t>
  </si>
  <si>
    <t xml:space="preserve">  FESR (1)</t>
  </si>
  <si>
    <t xml:space="preserve">  FSE (2)</t>
  </si>
  <si>
    <t xml:space="preserve">  IOG (3)</t>
  </si>
  <si>
    <t>B) FESR CTE (4)</t>
  </si>
  <si>
    <t>C) FEAD (5)</t>
  </si>
  <si>
    <t>D) POC (6)</t>
  </si>
  <si>
    <t>E) FSC (7)</t>
  </si>
  <si>
    <t>F)  Aree Interne</t>
  </si>
  <si>
    <t>TOTALE</t>
  </si>
  <si>
    <t>Fonte: Per i Fondi strutturali - elaborazioni DPCoe-Nuvap su dati del portale della Commissione Europea https://cohesiondata.ec.europa.eu/; per i Fondi nazionali - elaborazioni DPCoe-Nuvap su dati riportati nei provvedimenti nazionali rilevanti (disposizioni di legge e delibere del CIPE).</t>
  </si>
  <si>
    <t>Note:</t>
  </si>
  <si>
    <t xml:space="preserve">Nelle colonne: la macro area Mezzogiorno considera i territori delle ‘regioni in transizione’ e ‘regioni meno sviluppate’ e la macro area Centro-Nord considera i territori delle ‘regioni più sviluppate’ ai sensi del Regolamento UE n. 1303/2013 di disposizioni generali sui fondi SIE 2014-2020. </t>
  </si>
  <si>
    <r>
      <rPr>
        <sz val="12"/>
        <color theme="1"/>
        <rFont val="Calibri"/>
      </rPr>
      <t xml:space="preserve">A) Sono considerate le risorse UE e di cofinanziamento nazionale (statale e regionale) di tutti i Programmi regionali e nazionali, ivi incluse le risorse addizionali pari a 1.645 milioni di euro, FESR e FSE, a valere sul bilancio UE assegnate all’Italia a seguito dell’adeguamento tecnico del Quadro Finanziario Pluriennale 2014-2020 per la politica di coesione, previsto dall’art. 92 comma 3 del Regolamento UE 1303/2013, con il relativo cofinanziamento nazionale. 
</t>
    </r>
    <r>
      <rPr>
        <sz val="12"/>
        <color theme="1"/>
        <rFont val="Calibri"/>
      </rPr>
      <t>Il Programma nazionale Iniziativa Occupazione Giovani (IOG) è incluso tra i Programmi del Fondo Sociale Europeo (FSE) per la quota di FSE e di cofinanziamento nazionale corrispondente (pari complessivamente a 1.889,78 milioni di euro) mentre ne sono evidenziate separatamente le risorse UE assegnate all’Italia specificamente dedicate, pari a 910,5 milioni di euro (derivanti da 567,5 milioni originariamente assegnati a cui si aggiunge il rifinanziamento di 343 milioni del 2017, come previsto dalla decisione della Commissione Europea C(2017)2440). In base all’ulteriore decisione della Commissione del 2019 (COM (2019)55) di nuovo incremento della dotazione complessiva IOG a livello europeo, nonché di parziale modifica dei requisiti di cofinanziamento con FSE, sono stati assegnati all’Italia altri 31,5 milioni di euro. I valori riportati nella tavola sono allineati agli esiti della verifica del quadro di performance dei programmi e delle riassegnazioni di risorse.</t>
    </r>
    <r>
      <rPr>
        <sz val="12"/>
        <color theme="1"/>
        <rFont val="Calibri"/>
      </rPr>
      <t xml:space="preserve">
I Fondi strutturali sono la parte direttamente riconducibile alle politiche di coesione dell'insieme dei Fondi Strutturali e di Investimento Europei (Fondi SIE 2014-2020) che, nel ciclo 2014-2020, includono anche il Fondo europeo agricolo per lo sviluppo rurale (FEASR) e il Fondo Europeo per gli Affari Marittimi e la Pesca (FEAMP).
</t>
    </r>
  </si>
  <si>
    <t>B) Il valore delle risorse UE per la CTE riportato in tabella fa riferimento all'allocazione per l'Italia delle risorse FESR dell'Obiettivo Cooperazione Territoriale Europea, sulla base della ripartizione per Stato Membro riferita solo alla cooperazione transfrontaliera e transnazionale, in applicazione dell'art. 4 del reg. 1299/2013 e indicata nella decisione della CE 366/2014, al netto quindi dei Programmi Interregionali (URBACT; ESPON; INTERREG EUROPE e INTERACT). Tali risorse concorrono a definire l'allocazione finanziaria dei singoli Programmi di Cooperazione, insieme alle risorse degli altri Stati Membri coinvolti. 
In riferimento alle risorse nazionali, come da Delibera CIPE n. 10/2015, il valore indicato rappresenta una stima pari al 15% delle risorse totali. L'effettiva quota del cofinanziamento nazionale per la CTE potrà essere calcolata solo al termine del periodo di programmazione, sulla base delle risorse FESR effettivamente assegnate ai partner italiani dei progetti approvati. 
Si specifica che il valore totale delle risorse non corrisponde alle risorse totali (FESR + cofinanziamento) dei 19 Programmi CTE a partecipazione italiana che sono invece pari a 2,9 Miliardi di euro a disposizione dei beneficiari italiani per la partecipazione a progetti di natura transfrontaliera, transnazionale ed interregionale con partner di altri Stati Membri e/o Partner.</t>
  </si>
  <si>
    <t>C) Le attività del Programma Operativo del Fondo europeo di aiuti agli indigenti (FEAD) per la fornitura di prodotti alimentari e/o assistenza materiale di base sono complementari e aggiuntive rispetto a quelle finanziate dal Fondo Sociale Europeo nell’ambito dell’Obiettivo Tematico 9 rivolto al contrasto della povertà e dell’esclusione sociale. Il Programma FEAD non è ripartito per macroarea.</t>
  </si>
  <si>
    <t xml:space="preserve">D) I Programmi Operativi Complementari costituiscono il Piano di Azione Coesione 2014-2020.  Sono considerate le risorse del Fondo di rotazione disponibili per tali programmi a seguito dell’adozione, ai sensi del Regolamento (UE) n. 1303/2013, di Programmi operativi con un tasso di cofinanziamento nazionale inferiore al 50 per cento (per le Regioni) e al 45 per cento (per le Amministrazioni centrali), come indicato dalla Delibera Cipe n. 10/2015. Alle risorse indicate in tale delibera si aggiungono gli importi derivanti da successive riduzioni del cofinanziamento, per alcuni Programmi operativi nazionali (PON) e regionali (POR), rispettivamente per gli importi di: 328,2 Meuro del PON Sistemi di Politiche Attive per l’Occupazione 2014-2020; 139,2 Meuro del PON Per la Scuola - Competenze ed ambienti per l'apprendimento; 46,9 Meuro del PON Governance e capacità istituzionale; 71,0 Meuro del PON Inclusione; 34,0 Meuro del PON Città metropolitane; 96,3 Meuro del PON Ricerca e innovazione; 275,3 Meuro del POR Basilicata FESR; 24,6 Meuro del POR Molise FESR – FSE. Completano il quadro della dotazione complessiva di tali programmi 142,2 Meuro, a valere sulla residua disponibilità di cui alla suddetta delibera n. 10/2015, dedicati al "Programma complementare di azione e coesione per la Governance dei sistemi di gestione e controllo 2014 - 2020", approvato con delibera CIPE n. 114/2015 e il "Programma operativo complementare governance dei Programmi nazionali dell’obiettivo Cooperazione Territoriale Europea 2014-2020" (12 Meuro) istituito con  delibera CIPE n. 53/2017. I valori includono anche le risorse destinate a completamenti di operazioni del ciclo 2007-2013 pari a 15,1 milioni di euro per il POC Cultura,7,4 milioni di euro per il POC Energia, 56,3 milioni di euro per il POC Legalità, 496,5 milioni di euro per il POC Campania, 111,8 milioni di euro per il POC Calabria, 249,3 milioni di euro per il POC Sicilia. I valori includono, inoltre anche risorse regionali e FSC 2014-2020. Le risorse regionali sono pari a: POC Molise per 7,4  milioni di euro, POC Basilicata per 82,6  milioni di euro e POC Puglia per 801,1 milioni di euro. Le risorse FSC 2014-2020 sono pari a: POC Scuola per 3,9 milioni di euro. Sono inoltre incluse le seguenti risorse ancora da programmare (quindi non ancora oggetto di deliberazione del CIPE): 199,4 Meuro per riduzione del cofinanziamento dei programmi UE della Regione Siciliana effettuata a dicembre 2018 e 71,0 Meuro da riduzione del programma UE Inclusione. Potrebbero verificarsi ulteriori disponibilità residue derivanti dalla riprogrammazione di risorse nei programmi comunitari associate a diversi tassi di cofinanziamento.  </t>
  </si>
  <si>
    <t>E) La dotazione del Fondo per lo Sviluppo e la Coesione 2014-2020  è stata definita progressivamente.  Il Fondo è stato inizialmente alimentato con 54.810 Meuro dall’art. 1 comma 6 della Legge di stabilità per il 2014, n. 147/2013 (di cui 43.848 Meuro iscritti in bilancio con la medesima Legge di stabilità e 10.962 Meuro iscritti con la Legge di bilancio per il 2017, n. 232/2016) e successivamente incrementato di 5.000 Meuro dalla Legge di bilancio per il 2018, n.205/2017 , 4.000 Meuro dalla Legge di bilancio  per il 2019 n. 145/2018 e  5.000 Meuro dalla Legge di bilancio per il 2020, n. 160/2019 per un totale complessivo teoricamente pari a 68.810 Meuro. Il Fondo è stato, tuttavia, anche oggetto di riduzioni di disponibilità a copertura di oneri diversi ad opera di provvedimenti legislativi. Il totale è pertanto ridotto tenendo conto dei provvedimenti oggetto di puntuale ricognizione nella delibera Cipe n. 25/2016 (per un ammontare pari a 5.131,9 Meuro). Inoltre, al fine di evitare duplicazioni nella tavola, il quadro delle risorse FSC  è riportato al al netto delle ri-assegnazioni alla programmazione regionale 2007-2013 (1.136,8 Meuro)  disposte a parziale recupero delle decurtazioni operate  dalla delibera Cipe n. 21/2014 che sono considerate quali componenti del ciclo 2007-2013 cui fanno riferimento i relativi progetti. Il Totale non include le risorse FSC (889,9 milioni di euro) destinate al cofinanziamento dei Programmi europei 2014-2020, le riassegnazioni a Programmi del ciclo 2007-2013 effettuate con la Delibera CIPE 21/2014 (1.136,8 milioni di euro), la riduzione del FSC destinata a incrementare il Fondo di Garanzia per le PMI (300 milioni di euro), il completamento di progetti dei programmi dei fondi strutturali 2007-2013 (7,5 milioni di euro),  risorse destinate al ripiano di debiti regionali TPL (756,8 Milioni di euro). Sono inoltre escluse le risorse destinate al completamento del palazzo di giustizia di Lecco (0,47 milioni di euro) monitorate nel 2007-2013, contributi finanza pubblica della Regione Siciliana (140 milioni di euro). Il totale include, invece,  le risorse FSC 2007-2013 assegnate al Piano stralcio dissesto idrogeologico (110 Meuro) e 44,18 M di risorse 2000-2006 e 12,55 M di risorse 2007-2013 attratte nell'attuazione del Patto Sardegna.
Si precisa che il totale complessivo delle risorse FSC 2014-2020 riportato nella Tavola è definito alla data del 1 gennaio 2021 e pertanto  include una quota ancora da destinare pari a 1.832,5Meuro. 
Il riparto per macro aree territoriali è effettuato sulla base della previsione normativa dell’80 per cento al Mezzogiorno e del 20 per cento al Centro-Nord.</t>
  </si>
  <si>
    <t xml:space="preserve">F) L'importo fa riferimento alle risorse ordinarie assegnate alle strategie d'area della Strategia Nazionale Aree Interne con Legge di Stabilità (per varie annualità) per progetti di servizi essenziali ai cittadini nelle 72 aree selezionate (3,7 meuro per ciascuna area) e per il supporto tecnico ai territori coinvolti. </t>
  </si>
  <si>
    <t xml:space="preserve">(1)           FESR: Fondo europeo per lo sviluppo regionale; </t>
  </si>
  <si>
    <r>
      <rPr>
        <sz val="12"/>
        <color rgb="FF000000"/>
        <rFont val="Calibri"/>
      </rPr>
      <t>(2)</t>
    </r>
    <r>
      <rPr>
        <sz val="12"/>
        <color rgb="FF000000"/>
        <rFont val="Calibri"/>
      </rPr>
      <t>           FSE: Fondo sociale europeo; IOG: Iniziativa occupazione giovani;</t>
    </r>
  </si>
  <si>
    <t>(3)           IOG: Iniziativa occupazione giovani</t>
  </si>
  <si>
    <t xml:space="preserve">(4)           CTE: Cooperazione territoriale europea; </t>
  </si>
  <si>
    <t>(5)           POC: Programma operativo complementare;</t>
  </si>
  <si>
    <t>(6)           FSC: Fondo sviluppo e coesione.</t>
  </si>
  <si>
    <t>Fonte: Per i Fondi Fonte: elaborazioni Dipartimento per le politiche di coesione-Nucleo di valutazione e analisi per la programmazione su dati della Piattaforma della Commissione europea https://ec.europa.eu/sfc/en  e su dati riportati nei provvedimenti nazionali rilevanti (disposizioni di legge e delibere del CIPE).</t>
  </si>
  <si>
    <t>POLITICHE DI COESIONE - PROGRAMMAZIONE 2007-2013 -  RISORSE FINANZIARIE - milioni di euro</t>
  </si>
  <si>
    <t xml:space="preserve">A) Fondi strutturali </t>
  </si>
  <si>
    <t>B) CTE (3)</t>
  </si>
  <si>
    <t>C) PAC (4)</t>
  </si>
  <si>
    <t>D) FSC (5)</t>
  </si>
  <si>
    <t>Fonte: Per i Fondi Strutturali - elaborazioni DPCoe-Nuvap su dati della Piattaforma della Commissione Europea https://ec.europa.eu/sfc/en Sistema comune di gestione condivisa dei fondi; per i Fondi nazionali - elaborazioni DPCoe-Nuvap su dati riportati nei provvedimenti nazionali rilevanti (disposizioni di legge e delibere del CIPE).</t>
  </si>
  <si>
    <r>
      <rPr>
        <sz val="12"/>
        <color rgb="FF000000"/>
        <rFont val="Calibri"/>
      </rPr>
      <t xml:space="preserve">Nelle colonne: la macro area </t>
    </r>
    <r>
      <rPr>
        <u/>
        <sz val="12"/>
        <color rgb="FF000000"/>
        <rFont val="Calibri"/>
      </rPr>
      <t>Mezzogiorno</t>
    </r>
    <r>
      <rPr>
        <sz val="12"/>
        <color rgb="FF000000"/>
        <rFont val="Calibri"/>
      </rPr>
      <t xml:space="preserve"> si riferisce al Mezzogiorno geografico (territori delle regioni Abruzzo, Molise, Campania, Basilicata, Puglia, Calabria, Sicilia e Sardegna) e, pertanto, per quanto riguarda la classificazione di intervento della politica di coesione UE 2007-2013 e degli interventi nazionali correlati quali il Piano d’azione coesione (PAC) considera i territori delle regioni dell'obiettivo 'Convergenza' (Calabria, Campania, Puglia e Sicilia), 'Phasing-out' (Basilicata), 'Phasing-in' (Sardegna) e l'Abruzzo e il Molise appartenenti all'obiettivo 'Competitività regionale e occupazione' ai sensi del Regolamento CE 1083/2006 di disposizioni generali sui fondi strutturali 2007-2013; la macro area </t>
    </r>
    <r>
      <rPr>
        <u/>
        <sz val="12"/>
        <color rgb="FF000000"/>
        <rFont val="Calibri"/>
      </rPr>
      <t>Centro-Nord</t>
    </r>
    <r>
      <rPr>
        <sz val="12"/>
        <color rgb="FF000000"/>
        <rFont val="Calibri"/>
      </rPr>
      <t xml:space="preserve"> si riferisce al Centro-Nord geografico (territori delle regioni Valle d’Aosta, Piemonte, Liguria, Lombardia, Veneto, Provincie di Trento e Bolzano, Friuli Venezia Giulia, Emilia Romagna, Marche, Toscana, Umbria e Lazio) e, pertanto,  per quanto riguarda  la suddetta classificazione considera tali territori regionali, classificati all’interno del citato 'obiettivo 'Competitività regionale e occupazione'. </t>
    </r>
  </si>
  <si>
    <t>A) Sono considerate le risorse UE e di cofinanziamento nazionale complessivo (di fonte statale e regionale) di tutti i Programmi operativi regionali e nazionali, come da ultima decisione CE di finanziamento dei programmi disponibile nell'ambito del sistema per la gestione dei fondi comunitari (SFC). I valori sono da intendersi come ultimi dati di programmazione disponibili prima della conclusione delle  procedure di chiusura contabile avviate nel marzo 2017. Per il Mezzogiorno, il dato di cofinanziamento nazionale comprende 282,4 Meuro di risorse FSC 2007-2013 utilizzate dalle Regioni Campania e Sicilia a copertura della quota regionale di cofinanziamento dei propri programmi FESR 2007-2013 (tale importo non è pertanto considerato nelle assegnazioni programmatiche FSC in quanto già conteggiato come cofinanziamento ai Fondi UE).</t>
  </si>
  <si>
    <t>B) Il valore delle risorse UE per la CTE riportato in tabella fa riferimento all'allocazione per l'Italia delle risorse FESR dell'Obiettivo Cooperazione Territoriale Europea, sulla base della ripartizione per Stato Membro riferita solo alla cooperazione transfrontaliera e transnazionale, in applicazione dell'art. 7 del reg. 1083/2006 e indicata nella decisione della CE 349/2007, al netto quindi dei Programmi Interregionali (URBACT; ESPON; INTERREG EUROPE e INTERACT). Tali risorse concorrono a definire l'allocazione finanziaria dei singoli Programmi di Cooperazione, insieme alle risorse degli altri Stati Membri coinvolti. 
In riferimento alle risorse nazionali, tenuto conto della Delibera CIPE n. 36/2007, il valore indicato rappresenta una stima pari al 15% delle risorse totali. L'effettiva quota del cofinanziamento nazionale per la CTE può essere calcolata solo al termine del periodo di programmazione, sulla base delle risorse FESR effettivamente assegnate ai partner italiani dei progetti approvati. 
Si specifica che il valore totale delle risorse non corrisponde alle risorse totali (FESR + cofinanziamento) dei 18 Programmi CTE a partecipazione italiana che sono invece pari 2,1 Miliardi di euro a disposizione dei beneficiari italiani per la partecipazione a progetti di natura transfrontaliera e transnazionale on partner di altri Stati Membri e/o Partner, ai quali si aggiungono altri 442 Meuro dei Programmi interregionali.</t>
  </si>
  <si>
    <t>C) Sono considerate le risorse del Fondo di Rotazione derivanti dalle riduzioni di cofinanziamento nazionale ai Programmi Operativi dei Fondi Strutturali 2007-2013 operate progressivamente a partire dalla fine del 2011 e rimaste assegnate a Piani di Azione  e iniziative Coesione a integrale finanziamento nazionale (PAC 2007-2013). La dotazione esposta è aggiornata a valle della chiusura della programmazione comunitaria 2007-2013 e incorpora gli assestamenti finanziari da essa derivanti. L’importo, inoltre, non include interventi riconducibili all’impostazione strategica del PAC 2007-2013 e menzionati nei documenti di programmazione, ma attuati nell’ambito della riprogrammazione delle priorità internamente ai Programmi Operativi 2007-2013. Il dato relativo al Centro-Nord fa riferimento alla dotazione dei programmi PAC di Friuli-Venezia Giulia, Piemonte, Umbria, Valle d'Aosta e P.A. di Bolzano.</t>
  </si>
  <si>
    <t xml:space="preserve">D) La dotazione indicata per il Fondo per lo Sviluppo e la Coesione 2007-2013 considera l'attuale valore ricostruito al netto delle riduzioni intervenute nel tempo. In particolare, a fronte del valore iniziale di 64.379 milioni di euro stanziato con L. 296/2006, art.1, comma 863, la Delibera CIPE n. 166/2007 ha disposto la programmazione dell'importo di 63.273 milioni di euro, per effetto di antecedenti riduzioni disposte in via legislativa. Successive riduzioni del Fondo sono state definite prioritariamente per contribuire a esigenze di riequilibrio di finanza pubblica con presa d’atto da parte di diverse deliberazioni del CIPE. Il dato è al netto delle risorse confluite, ai sensi dell'articolo 18 della legge n. 2/2009 e successivamente rimodulate dalla delibera CIPE n. 6/2012, in tre Fondi nazionali non inquadrabili nelle politiche di coesione: Fondo sociale per occupazione e formazione (2.500 Meuro), Fondo Infrastrutture (8.470,8 Meuro) e Fondo strategico per il Paese a sostegno dell’economia reale (7.634,9 Meuro). Il dato è al netto delle risorse destinate da alcune Regioni ad usi diversi dalle finalità di investimento, comunque autorizzati in via normativa, in particolare per la copertura di debito nei settori della sanità e del trasporto pubblico locale (3.829,2 Meuro) e di quelle utilizzate a copertura di interventi urgenti attraverso Ordinanze di Protezione Civile (919,6 Meuro). Il dato è inoltre al netto delle risorse FSC poste a cofinanziamento delle risorse comunitarie dei programmi FESR di Campania e Sicilia a copertura della quota regionale di cofinanziamento (391,3 Meuro, vedi nota A) e  delle risorse assegnate al Piano stralcio dissesto idrogeologico del ciclo 2014-2020 (110 Meuro). Il dato include invece le risorse rinvenienti dalla programmazione 2000-2006  riprogrammate a sostegno di iniziative del ciclo 2007-2013 a titolarità delle Regioni (860,2 Meuro) e le risorse a valere sulla dotazione del Fondo per il 2014-2020  assegnate quale integrazione finanziaria di programmi e iniziative regionali a parziale ristoro di coperture finanziarie per progetti in attuazione del ciclo 2007-2013 che avevano subito decurtazioni di disponibilità (1.136,8 Meuro, di cui 965,4 Meuro destinati a progetti e il residuo ad altre voci di spesa). Ai fini del riparto delle risorse per macro aree territoriali vale la previsione normativa vigente per il ciclo 2007-2013 (85 % al Mezzogiorno e 15 % al Centro-Nord), che tuttavia non è sempre analiticamente riscontrabile nei documenti di programmazione disponibili e pertanto nella tavola compare una voce “Non ripartito”. </t>
  </si>
  <si>
    <r>
      <rPr>
        <sz val="12"/>
        <color rgb="FF000000"/>
        <rFont val="Calibri"/>
      </rPr>
      <t>(2)</t>
    </r>
    <r>
      <rPr>
        <sz val="12"/>
        <color rgb="FF000000"/>
        <rFont val="Calibri"/>
      </rPr>
      <t>           FSE: Fondo sociale europeo; IOG: Iniziativa occupazione giovani;</t>
    </r>
  </si>
  <si>
    <r>
      <rPr>
        <sz val="12"/>
        <color rgb="FF000000"/>
        <rFont val="Calibri"/>
      </rPr>
      <t>(3)</t>
    </r>
    <r>
      <rPr>
        <sz val="12"/>
        <color rgb="FF000000"/>
        <rFont val="Calibri"/>
      </rPr>
      <t xml:space="preserve">           CTE: Cooperazione territoriale europea; </t>
    </r>
  </si>
  <si>
    <r>
      <rPr>
        <sz val="12"/>
        <color rgb="FF000000"/>
        <rFont val="Calibri"/>
      </rPr>
      <t>(4)</t>
    </r>
    <r>
      <rPr>
        <sz val="12"/>
        <color rgb="FF000000"/>
        <rFont val="Calibri"/>
      </rPr>
      <t>           PAC: Piano di azione e coesione;</t>
    </r>
  </si>
  <si>
    <r>
      <rPr>
        <sz val="12"/>
        <color rgb="FF000000"/>
        <rFont val="Calibri"/>
      </rPr>
      <t>(5)</t>
    </r>
    <r>
      <rPr>
        <sz val="12"/>
        <color rgb="FF000000"/>
        <rFont val="Calibri"/>
      </rPr>
      <t>           FSC: Fondo sviluppo e coesione.</t>
    </r>
  </si>
  <si>
    <t>CICLO</t>
  </si>
  <si>
    <t>Ambito di programmazione</t>
  </si>
  <si>
    <t>Totale progetti (1)</t>
  </si>
  <si>
    <t>Monitorato (2)</t>
  </si>
  <si>
    <t>Impegnato (2)</t>
  </si>
  <si>
    <t>Pagato (2)</t>
  </si>
  <si>
    <t>2014-2020</t>
  </si>
  <si>
    <t>FESR</t>
  </si>
  <si>
    <t>FSE</t>
  </si>
  <si>
    <t>FSE in IOG (3)</t>
  </si>
  <si>
    <t>IOG (3)</t>
  </si>
  <si>
    <t>POC</t>
  </si>
  <si>
    <t>FSC</t>
  </si>
  <si>
    <t>SNAI (4)</t>
  </si>
  <si>
    <t>TOTALE 2014-2020</t>
  </si>
  <si>
    <t>2007-2013</t>
  </si>
  <si>
    <t>PAC</t>
  </si>
  <si>
    <t>TOTALE 2007-2013</t>
  </si>
  <si>
    <t>Fonte: elaborazione DPCoe-Nuvap su documenti di programmazione e dati Sistema nazionale di monitoraggio al 31/12/2020</t>
  </si>
  <si>
    <t>(1) I progetti presenti cofinanziati da programmi di ambiti diversi sono conteggiati per numero in ciascuna delle pertinenti righe ma sono scontati nei subtotali per ciclo e nel totale complessivo.</t>
  </si>
  <si>
    <t>(2) Il dato di attuazione (monitorato, impegnato e pagato) fa riferimento a quanto ammesso sui rispettivi programmi monitorati. Nel ciclo 2007-2013  fa riferimento per FSC, al finanziamento FSC assegnato ai progetti al netto delle economie; per FESR/FSE al costo ammesso a finanziamento dei progetti nei programmi; per PAC, all'intero finanziamento PAC concesso; nel ciclo 2014-2020 fa riferimento al costo ammesso a finanziamento dei progetti nei singoli programmi (solo per i programmi FSC è considerato il finanziamento FSC se maggiore del costo ammesso).</t>
  </si>
  <si>
    <t>(3) Il Programma nazionale Iniziativa Occupazione Giovani (IOG) è finanziato da una quota di risorse FSE e di corrispondente cofinanziamento nazionale oltre che da risorse UE specificamente dedicate. Nella tavola viene data evidenza separata del relativo avanzamento.</t>
  </si>
  <si>
    <t>(4) Per quanto riguarda la Strategia per le aree interne (SNAI) sono considerati i soli progetti finanziati da legge di bilancio statale per servizi essenziali e supporto, mentre tutti gli altri progetti della Strategia sono considerati all’interno dei diversi ambiti di programmazione che li sostengono.</t>
  </si>
  <si>
    <t>PROGETTI MONITORATI PER STATO DI ATTUAZIONE E TIPOLOGIA CICLI 2007-2013 E 
2014-2020 (costo monitorato in milioni di euro)</t>
  </si>
  <si>
    <t>Beni e Servizi</t>
  </si>
  <si>
    <t>Aiuti Incentivi</t>
  </si>
  <si>
    <t>Infrastrutture</t>
  </si>
  <si>
    <t>Completati</t>
  </si>
  <si>
    <t>In corso</t>
  </si>
  <si>
    <t>Non avviati</t>
  </si>
  <si>
    <t>Ciclo</t>
  </si>
  <si>
    <t>Ambito</t>
  </si>
  <si>
    <t>Macroarea</t>
  </si>
  <si>
    <t>Programmato
(1)</t>
  </si>
  <si>
    <t>Monitorato
(2)</t>
  </si>
  <si>
    <t>Impegnato
(2)</t>
  </si>
  <si>
    <t>Ambito nazionale</t>
  </si>
  <si>
    <t>FSE in IOG</t>
  </si>
  <si>
    <t>IOG</t>
  </si>
  <si>
    <t>SNAI</t>
  </si>
  <si>
    <t>(1) Dotazioni assegnate dalla Commissione europea, dal CIPE o da Leggi</t>
  </si>
  <si>
    <t xml:space="preserve">(2) Il dato di attuazione (monitorato, impegnato e pagato) fa riferimento a quanto ammesso sui corrispondenti programmi monitorati. </t>
  </si>
  <si>
    <t xml:space="preserve">Il valore programmato considera POC IGRUE (72,7 Meuro) e POC CTE (12 Meuro)
I valori di monitorato, impegnato e pagato fanno riferiemnto a progetti presenti nel Sistema Nazionale di Monitoraggio con localizzazione territoriale "Ambito nazionale" </t>
  </si>
  <si>
    <t xml:space="preserve">Il valore programmato considera il Piano di rafforzamento del Sistema CPT (16,8 Meuro), le risorse riprogrammate ex art. 44 DL 34/2019 del Piano Ricerca e Innovazione (14,2 Meuro) e l'assegnazione destinata al rafforzamento della SNAI (100 Meuro). 
I valori di monitorato, impegnato e pagato fanno riferiemnto a progetti presenti nel Sistema Nazionale di Monitoraggio con localizzazione territoriale "Ambito nazionale" </t>
  </si>
  <si>
    <t xml:space="preserve">Il valore programmato considera preallocazioni di legge (1.140,2 Meuro), il Piano Nazionale da EXPO ai territori (21,3 Meuro), il Piano nazionale Nuova impreditorialità agricola (5 Meuro), assegnazioni per strutture sportive militari (20,3 Meuro), il Fondo Garanzia PMI (600,0 Meuro), regolazioni Ponte di Messina (14,5 Meuro), altre assegnazioni FSC (64,1 Meuro) e risorse assegnate ai Comuni (208,2 Meuro)
I valori di monitorato, impegnato e pagato fanno riferiemnto a progetti presenti nel Sistema Nazionale di Monitoraggio con localizzazione territoriale "Ambito nazionale" </t>
  </si>
  <si>
    <t>TAVOLA II.6a: RIPROGRAMMAZIONE PON 2014-2020 PER EMERGENZA COVID-19 (milioni di euro)</t>
  </si>
  <si>
    <t>TAVOLA II.6b: RIPROGRAMMAZIONE PON 2014-2020 PER EMERGENZA COVID-19 (milioni di euro)</t>
  </si>
  <si>
    <t>Proposta di riprogrammazione</t>
  </si>
  <si>
    <t>Copertura finanziaria per i progetti definanziati dai PON</t>
  </si>
  <si>
    <t>Programma Operativo Nazionale</t>
  </si>
  <si>
    <t xml:space="preserve">Importo UE+Cofin. nazionale </t>
  </si>
  <si>
    <t>Impieghi per emergenza Covid-19*</t>
  </si>
  <si>
    <t>Importo UE+Cofin. nazionale</t>
  </si>
  <si>
    <t>Regioni meno sviluppate</t>
  </si>
  <si>
    <t>Regioni in transizione</t>
  </si>
  <si>
    <t>Regioni più sviluppate</t>
  </si>
  <si>
    <t>Rendicontazione di spese anticipate dallo Stato</t>
  </si>
  <si>
    <t>Assegnazione FSC ex art. 242 del d.l. n. 34/2020</t>
  </si>
  <si>
    <t>Altre fonti finanziarie*</t>
  </si>
  <si>
    <t>emergenza sanitaria</t>
  </si>
  <si>
    <t>istruzione e formazione</t>
  </si>
  <si>
    <t>attività economiche</t>
  </si>
  <si>
    <t>Lavoro</t>
  </si>
  <si>
    <t>Sociale</t>
  </si>
  <si>
    <t>PON per la Scuola</t>
  </si>
  <si>
    <r>
      <rPr>
        <sz val="10"/>
        <color rgb="FF000000"/>
        <rFont val="Calibri"/>
      </rPr>
      <t xml:space="preserve">PON per la Scuola </t>
    </r>
    <r>
      <rPr>
        <vertAlign val="superscript"/>
        <sz val="10"/>
        <color rgb="FF000000"/>
        <rFont val="Calibri"/>
      </rPr>
      <t>1</t>
    </r>
  </si>
  <si>
    <t>PON Città Metropolitane</t>
  </si>
  <si>
    <r>
      <rPr>
        <sz val="10"/>
        <color rgb="FF000000"/>
        <rFont val="Calibri"/>
      </rPr>
      <t xml:space="preserve">PON Città Metropolitane </t>
    </r>
    <r>
      <rPr>
        <vertAlign val="superscript"/>
        <sz val="10"/>
        <color rgb="FF000000"/>
        <rFont val="Calibri"/>
      </rPr>
      <t>2</t>
    </r>
  </si>
  <si>
    <t>PON Governance</t>
  </si>
  <si>
    <r>
      <rPr>
        <sz val="10"/>
        <color rgb="FF000000"/>
        <rFont val="Calibri"/>
      </rPr>
      <t xml:space="preserve">PON Governance </t>
    </r>
    <r>
      <rPr>
        <vertAlign val="superscript"/>
        <sz val="10"/>
        <color rgb="FF000000"/>
        <rFont val="Calibri"/>
      </rPr>
      <t>3</t>
    </r>
  </si>
  <si>
    <t>PON Imprese e Competitività</t>
  </si>
  <si>
    <r>
      <rPr>
        <sz val="10"/>
        <color rgb="FF000000"/>
        <rFont val="Calibri"/>
      </rPr>
      <t xml:space="preserve">PON Imprese e Competitività </t>
    </r>
    <r>
      <rPr>
        <vertAlign val="superscript"/>
        <sz val="10"/>
        <color rgb="FF000000"/>
        <rFont val="Calibri"/>
      </rPr>
      <t xml:space="preserve"> 4</t>
    </r>
  </si>
  <si>
    <t>PON Inclusione</t>
  </si>
  <si>
    <r>
      <rPr>
        <sz val="10"/>
        <color rgb="FF000000"/>
        <rFont val="Calibri"/>
      </rPr>
      <t xml:space="preserve">PON Inclusione </t>
    </r>
    <r>
      <rPr>
        <vertAlign val="superscript"/>
        <sz val="10"/>
        <color rgb="FF000000"/>
        <rFont val="Calibri"/>
      </rPr>
      <t>5</t>
    </r>
  </si>
  <si>
    <t>PON Legalità</t>
  </si>
  <si>
    <r>
      <rPr>
        <sz val="10"/>
        <color rgb="FF000000"/>
        <rFont val="Calibri"/>
      </rPr>
      <t xml:space="preserve">PON Legalità </t>
    </r>
    <r>
      <rPr>
        <vertAlign val="superscript"/>
        <sz val="10"/>
        <color rgb="FF000000"/>
        <rFont val="Calibri"/>
      </rPr>
      <t>6</t>
    </r>
  </si>
  <si>
    <t>PON SPAO</t>
  </si>
  <si>
    <r>
      <rPr>
        <sz val="10"/>
        <color rgb="FF000000"/>
        <rFont val="Calibri"/>
      </rPr>
      <t xml:space="preserve">PON SPAO </t>
    </r>
    <r>
      <rPr>
        <vertAlign val="superscript"/>
        <sz val="10"/>
        <color rgb="FF000000"/>
        <rFont val="Calibri"/>
      </rPr>
      <t>7</t>
    </r>
  </si>
  <si>
    <t>PON IOG</t>
  </si>
  <si>
    <r>
      <rPr>
        <sz val="10"/>
        <color rgb="FF000000"/>
        <rFont val="Calibri"/>
      </rPr>
      <t xml:space="preserve">PON IOG </t>
    </r>
    <r>
      <rPr>
        <vertAlign val="superscript"/>
        <sz val="10"/>
        <color rgb="FF000000"/>
        <rFont val="Calibri"/>
      </rPr>
      <t>8</t>
    </r>
  </si>
  <si>
    <t>ON Cultura e Sviluppo</t>
  </si>
  <si>
    <r>
      <rPr>
        <sz val="10"/>
        <color rgb="FF000000"/>
        <rFont val="Calibri"/>
      </rPr>
      <t xml:space="preserve">PON Cultura e Sviluppo </t>
    </r>
    <r>
      <rPr>
        <vertAlign val="superscript"/>
        <sz val="10"/>
        <color rgb="FF000000"/>
        <rFont val="Calibri"/>
      </rPr>
      <t>9</t>
    </r>
  </si>
  <si>
    <t>PON Infrastrutture e reti</t>
  </si>
  <si>
    <t>PON Ricerca e Innovazione *</t>
  </si>
  <si>
    <t xml:space="preserve">PON Ricerca e Innovazione </t>
  </si>
  <si>
    <r>
      <rPr>
        <sz val="10"/>
        <color rgb="FF000000"/>
        <rFont val="Calibri"/>
      </rPr>
      <t xml:space="preserve"> </t>
    </r>
    <r>
      <rPr>
        <b/>
        <sz val="10"/>
        <color rgb="FF000000"/>
        <rFont val="Calibri"/>
      </rPr>
      <t xml:space="preserve">TOTALE </t>
    </r>
  </si>
  <si>
    <t xml:space="preserve"> TOTALE </t>
  </si>
  <si>
    <t>Fonte : elaborazioni DPCoe</t>
  </si>
  <si>
    <t>Fonte: elaborazioni DPCoe</t>
  </si>
  <si>
    <t xml:space="preserve">* PON Ricerca e Innovazione: 61 milioni ex POC Ricerca e 14,2 milioni riprogrammazione FSC ex art. 44 dl 34/2019 ex Piano stralcio FSC Ricerca. </t>
  </si>
  <si>
    <r>
      <rPr>
        <i/>
        <sz val="10"/>
        <color rgb="FF000000"/>
        <rFont val="Calibri"/>
      </rPr>
      <t xml:space="preserve">* </t>
    </r>
    <r>
      <rPr>
        <sz val="10"/>
        <color rgb="FF000000"/>
        <rFont val="Calibri"/>
      </rPr>
      <t>I valori di riparto dell'importo riprogrammato tra le priorità sono stimati</t>
    </r>
  </si>
  <si>
    <r>
      <rPr>
        <sz val="10"/>
        <color rgb="FF000000"/>
        <rFont val="Calibri"/>
      </rPr>
      <t>1</t>
    </r>
    <r>
      <rPr>
        <sz val="10"/>
        <color rgb="FF000000"/>
        <rFont val="Calibri"/>
      </rPr>
      <t xml:space="preserve"> formazione docenti per didattica a distanza, </t>
    </r>
    <r>
      <rPr>
        <i/>
        <sz val="10"/>
        <color rgb="FF000000"/>
        <rFont val="Calibri"/>
      </rPr>
      <t>devices</t>
    </r>
    <r>
      <rPr>
        <sz val="10"/>
        <color rgb="FF000000"/>
        <rFont val="Calibri"/>
      </rPr>
      <t xml:space="preserve"> per studenti, buoni libro, adeguamento edifici scolastici</t>
    </r>
  </si>
  <si>
    <r>
      <rPr>
        <sz val="10"/>
        <color rgb="FF000000"/>
        <rFont val="Calibri"/>
      </rPr>
      <t xml:space="preserve">2 </t>
    </r>
    <r>
      <rPr>
        <sz val="10"/>
        <color rgb="FF000000"/>
        <rFont val="Calibri"/>
      </rPr>
      <t xml:space="preserve">buoni alimentari, interventi nel sociale, strumentazione sanitaria, </t>
    </r>
    <r>
      <rPr>
        <i/>
        <sz val="10"/>
        <color rgb="FF000000"/>
        <rFont val="Calibri"/>
      </rPr>
      <t>sharing mobility</t>
    </r>
    <r>
      <rPr>
        <sz val="10"/>
        <color rgb="FF000000"/>
        <rFont val="Calibri"/>
      </rPr>
      <t xml:space="preserve"> (spese anticipate dallo Stato)</t>
    </r>
  </si>
  <si>
    <r>
      <rPr>
        <sz val="10"/>
        <color rgb="FF000000"/>
        <rFont val="Calibri"/>
      </rPr>
      <t xml:space="preserve">3 </t>
    </r>
    <r>
      <rPr>
        <sz val="10"/>
        <color rgb="FF000000"/>
        <rFont val="Calibri"/>
      </rPr>
      <t>spesa per personale medico e sanitario, strumentazione sanitaria (spese anticipate dallo Stato)</t>
    </r>
  </si>
  <si>
    <r>
      <rPr>
        <sz val="10"/>
        <color rgb="FF000000"/>
        <rFont val="Calibri"/>
      </rPr>
      <t xml:space="preserve">4 </t>
    </r>
    <r>
      <rPr>
        <sz val="10"/>
        <color rgb="FF000000"/>
        <rFont val="Calibri"/>
      </rPr>
      <t>fondo centrale di garanzia (spese anticipate dallo Stato)</t>
    </r>
  </si>
  <si>
    <r>
      <rPr>
        <sz val="10"/>
        <color rgb="FF000000"/>
        <rFont val="Calibri"/>
      </rPr>
      <t>5</t>
    </r>
    <r>
      <rPr>
        <sz val="10"/>
        <color rgb="FF000000"/>
        <rFont val="Calibri"/>
      </rPr>
      <t xml:space="preserve"> bonus baby sitter, servizi integrativi per l'infanzia (spese anticipate dallo Stato)</t>
    </r>
  </si>
  <si>
    <r>
      <rPr>
        <sz val="10"/>
        <color rgb="FF000000"/>
        <rFont val="Calibri"/>
      </rPr>
      <t>6</t>
    </r>
    <r>
      <rPr>
        <sz val="10"/>
        <color rgb="FF000000"/>
        <rFont val="Calibri"/>
      </rPr>
      <t xml:space="preserve"> straordinari forze di polizia e personale prefetture, dispositivi protezione individuale (spese anticipate dallo Stato)</t>
    </r>
  </si>
  <si>
    <r>
      <rPr>
        <sz val="10"/>
        <color rgb="FF000000"/>
        <rFont val="Calibri"/>
      </rPr>
      <t>7</t>
    </r>
    <r>
      <rPr>
        <sz val="10"/>
        <color rgb="FF000000"/>
        <rFont val="Calibri"/>
      </rPr>
      <t xml:space="preserve"> fondo nuove competenze, interventi politica attiva su digitale (spese anticipate dallo Stato)</t>
    </r>
  </si>
  <si>
    <r>
      <rPr>
        <sz val="10"/>
        <color rgb="FF000000"/>
        <rFont val="Calibri"/>
      </rPr>
      <t>8</t>
    </r>
    <r>
      <rPr>
        <sz val="10"/>
        <color rgb="FF000000"/>
        <rFont val="Calibri"/>
      </rPr>
      <t xml:space="preserve"> assunzione giovani medici e personale sanitario (spese anticipate dallo Stato)</t>
    </r>
  </si>
  <si>
    <r>
      <rPr>
        <sz val="10"/>
        <color rgb="FF000000"/>
        <rFont val="Calibri"/>
      </rPr>
      <t>9</t>
    </r>
    <r>
      <rPr>
        <sz val="10"/>
        <color rgb="FF000000"/>
        <rFont val="Calibri"/>
      </rPr>
      <t xml:space="preserve"> funzionamento musei e luoghi della cultura; piattaforme digitali; contributi per imprese culturali, creative e turistiche (spese anticipate dallo Stato)</t>
    </r>
  </si>
  <si>
    <t>TAVOLA II.7a: RIPROGRAMMAZIONE POR 2014-2020 PER EMERGENZA COVID-19 (milioni di euro)</t>
  </si>
  <si>
    <t>Riprogrammazione</t>
  </si>
  <si>
    <t>Copertura finanziaria per progetti definanziati dai POR</t>
  </si>
  <si>
    <t>TAVOLA II.7b: RIPROGRAMMAZIONE POR 2014-2020 PER EMERGENZA COVID-19 (milioni di euro)</t>
  </si>
  <si>
    <t>Programma Operativo Regionale</t>
  </si>
  <si>
    <t xml:space="preserve"> di cui UE: </t>
  </si>
  <si>
    <t xml:space="preserve">% cofin. UE </t>
  </si>
  <si>
    <t>Finanziamento UE 100%</t>
  </si>
  <si>
    <t xml:space="preserve">Rendicontazione di spese anticipate dallo Stato </t>
  </si>
  <si>
    <t xml:space="preserve">Riprogrammazione FSC ex art. 44 d.l. 34/2019 </t>
  </si>
  <si>
    <t>Nuove assegnazioni FSC  14-20</t>
  </si>
  <si>
    <t xml:space="preserve">di cui assegnazione temporanea (art. 242, co. 5, dl 34/2020) </t>
  </si>
  <si>
    <t>Impieghi per emergenza Covid-19 (per priorità)</t>
  </si>
  <si>
    <t xml:space="preserve">FESR </t>
  </si>
  <si>
    <t xml:space="preserve">FSE </t>
  </si>
  <si>
    <t xml:space="preserve">FESR+FSE </t>
  </si>
  <si>
    <t xml:space="preserve">SI/NO </t>
  </si>
  <si>
    <t xml:space="preserve">(Utilizzo a seguito di rendicontazione spese anticipate statali) </t>
  </si>
  <si>
    <r>
      <rPr>
        <sz val="10"/>
        <color rgb="FF000000"/>
        <rFont val="Calibri"/>
      </rPr>
      <t xml:space="preserve"> </t>
    </r>
    <r>
      <rPr>
        <sz val="10"/>
        <color rgb="FF000000"/>
        <rFont val="Calibri"/>
      </rPr>
      <t xml:space="preserve">emergenza sanitaria </t>
    </r>
    <r>
      <rPr>
        <vertAlign val="superscript"/>
        <sz val="10"/>
        <color rgb="FF000000"/>
        <rFont val="Calibri"/>
      </rPr>
      <t>1</t>
    </r>
  </si>
  <si>
    <r>
      <rPr>
        <sz val="10"/>
        <color rgb="FF000000"/>
        <rFont val="Calibri"/>
      </rPr>
      <t xml:space="preserve">istruzione e formazione </t>
    </r>
    <r>
      <rPr>
        <vertAlign val="superscript"/>
        <sz val="10"/>
        <color rgb="FF000000"/>
        <rFont val="Calibri"/>
      </rPr>
      <t>2</t>
    </r>
  </si>
  <si>
    <r>
      <rPr>
        <sz val="10"/>
        <color rgb="FF000000"/>
        <rFont val="Calibri"/>
      </rPr>
      <t xml:space="preserve">attività economiche </t>
    </r>
    <r>
      <rPr>
        <vertAlign val="superscript"/>
        <sz val="10"/>
        <color rgb="FF000000"/>
        <rFont val="Calibri"/>
      </rPr>
      <t>3</t>
    </r>
  </si>
  <si>
    <r>
      <rPr>
        <sz val="10"/>
        <color rgb="FF000000"/>
        <rFont val="Calibri"/>
      </rPr>
      <t xml:space="preserve">Lavoro </t>
    </r>
    <r>
      <rPr>
        <vertAlign val="superscript"/>
        <sz val="10"/>
        <color rgb="FF000000"/>
        <rFont val="Calibri"/>
      </rPr>
      <t>4</t>
    </r>
  </si>
  <si>
    <r>
      <rPr>
        <sz val="10"/>
        <color rgb="FF000000"/>
        <rFont val="Calibri"/>
      </rPr>
      <t xml:space="preserve">Sociale </t>
    </r>
    <r>
      <rPr>
        <vertAlign val="superscript"/>
        <sz val="10"/>
        <color rgb="FF000000"/>
        <rFont val="Calibri"/>
      </rPr>
      <t>5</t>
    </r>
  </si>
  <si>
    <t>Abruzzo</t>
  </si>
  <si>
    <t>SI</t>
  </si>
  <si>
    <t>Basilicata</t>
  </si>
  <si>
    <t>75-50</t>
  </si>
  <si>
    <t>Calabria</t>
  </si>
  <si>
    <t>Campania</t>
  </si>
  <si>
    <t>Molise</t>
  </si>
  <si>
    <t>Puglia</t>
  </si>
  <si>
    <t xml:space="preserve"> </t>
  </si>
  <si>
    <t>Sardegna</t>
  </si>
  <si>
    <t>Sicilia</t>
  </si>
  <si>
    <t>80-75</t>
  </si>
  <si>
    <t>REGIONI MEZZOGIORNO</t>
  </si>
  <si>
    <t>Emilia Romagna</t>
  </si>
  <si>
    <t>Friuli Venezia Giulia</t>
  </si>
  <si>
    <t>Lazio</t>
  </si>
  <si>
    <t>Liguria</t>
  </si>
  <si>
    <t>Lombardia</t>
  </si>
  <si>
    <t>Marche</t>
  </si>
  <si>
    <t>Piemonte</t>
  </si>
  <si>
    <t>Toscana</t>
  </si>
  <si>
    <t>P.A. Trento</t>
  </si>
  <si>
    <t>Provincia Autonoma Trento</t>
  </si>
  <si>
    <t>P.A. Bolzano</t>
  </si>
  <si>
    <t>Provincia Autonoma Bolzano</t>
  </si>
  <si>
    <t>Umbria</t>
  </si>
  <si>
    <t>Valle d'Aosta</t>
  </si>
  <si>
    <t>Veneto</t>
  </si>
  <si>
    <t>REGIONI CENTRONORD</t>
  </si>
  <si>
    <r>
      <rPr>
        <sz val="10"/>
        <color rgb="FF212121"/>
        <rFont val="Calibri"/>
      </rPr>
      <t xml:space="preserve">1 </t>
    </r>
    <r>
      <rPr>
        <u/>
        <sz val="10"/>
        <color rgb="FF212121"/>
        <rFont val="Calibri"/>
      </rPr>
      <t>Emergenza sanitaria</t>
    </r>
    <r>
      <rPr>
        <sz val="10"/>
        <color rgb="FF212121"/>
        <rFont val="Calibri"/>
      </rPr>
      <t xml:space="preserve"> : spese sostenute da Centrali di committenza nazionali per l’acquisto di apparecchiature e materiali sanitari (Dipartimento Protezione Civile, Consip, Struttura Commissariale) e da Centrali di Committenza Regionali nonché da Agenzie regionali di Protezione civile e da Aziende dei Servizi sanitari regionali; Assunzione di personale dipendente del Servizio Sanitario Nazionale; e personale sanitario assunto per l’emergenza anche attraverso contratti interinali, nonché spese per personale dipendente sanitario direttamente impegnato nell’attività di contrasto all’emergenza epidemiologica, ivi, compreso importi premiali (straordinari ed una tantum) riconosciuti a fronte di condizioni di lavoro maggiormente faticose e complesse; aree sanitarie temporanee; rafforzamento di reti e presidi territoriali per la salute.</t>
    </r>
  </si>
  <si>
    <r>
      <rPr>
        <sz val="10"/>
        <color rgb="FF000000"/>
        <rFont val="Calibri"/>
      </rPr>
      <t xml:space="preserve">2 </t>
    </r>
    <r>
      <rPr>
        <u/>
        <sz val="10"/>
        <color rgb="FF000000"/>
        <rFont val="Calibri"/>
      </rPr>
      <t xml:space="preserve">Istruzione e Formazione: </t>
    </r>
    <r>
      <rPr>
        <sz val="10"/>
        <color rgb="FF000000"/>
        <rFont val="Calibri"/>
      </rPr>
      <t xml:space="preserve">acquisto di beni e attrezzature per gli istituti e per i beneficiari finalizzato al superamento del divario digitale nell’accesso all’istruzione e alla formazione professionale (ad esempio </t>
    </r>
    <r>
      <rPr>
        <i/>
        <sz val="10"/>
        <color rgb="FF000000"/>
        <rFont val="Calibri"/>
      </rPr>
      <t>laptop</t>
    </r>
    <r>
      <rPr>
        <sz val="10"/>
        <color rgb="FF000000"/>
        <rFont val="Calibri"/>
      </rPr>
      <t xml:space="preserve">, </t>
    </r>
    <r>
      <rPr>
        <i/>
        <sz val="10"/>
        <color rgb="FF000000"/>
        <rFont val="Calibri"/>
      </rPr>
      <t>software</t>
    </r>
    <r>
      <rPr>
        <sz val="10"/>
        <color rgb="FF000000"/>
        <rFont val="Calibri"/>
      </rPr>
      <t xml:space="preserve">, e spazio digitale su server), adeguamento delle strutture o competenze nel mondo della scuola e delle istituzioni formative regionali. </t>
    </r>
  </si>
  <si>
    <r>
      <rPr>
        <sz val="10"/>
        <color rgb="FF000000"/>
        <rFont val="Calibri"/>
      </rPr>
      <t xml:space="preserve">3 </t>
    </r>
    <r>
      <rPr>
        <u/>
        <sz val="10"/>
        <color rgb="FF000000"/>
        <rFont val="Calibri"/>
      </rPr>
      <t>Attività economiche</t>
    </r>
    <r>
      <rPr>
        <sz val="10"/>
        <color rgb="FF000000"/>
        <rFont val="Calibri"/>
      </rPr>
      <t xml:space="preserve">: istituzione o rafforzamento della dotazione di sezioni regionali del Fondo Centrale di Garanzia per il finanziamento di misure di garanzia per il sostegno al capitale circolante, di garanzia a sostegno della moratoria dei debiti delle imprese, per la concessione di prestiti a lungo termine a tassi agevolati e/o a fondo perduto; di garanzia anche attraverso i Confidi regionali per l’abbattimento dei tassi di interesse, ovvero rafforzamento di   strumenti finanziari regionali finalizzati a sostenere la liquidità delle imprese e/o già attivati per sostenere soggetti con difficoltà di accesso al credito ordinario derivanti dall’emergenza da Covid-19, nonché strumenti previsti nell’ambito del </t>
    </r>
    <r>
      <rPr>
        <i/>
        <sz val="10"/>
        <color rgb="FF000000"/>
        <rFont val="Calibri"/>
      </rPr>
      <t>temporary</t>
    </r>
    <r>
      <rPr>
        <sz val="10"/>
        <color rgb="FF000000"/>
        <rFont val="Calibri"/>
      </rPr>
      <t xml:space="preserve"> </t>
    </r>
    <r>
      <rPr>
        <i/>
        <sz val="10"/>
        <color rgb="FF000000"/>
        <rFont val="Calibri"/>
      </rPr>
      <t>framework</t>
    </r>
    <r>
      <rPr>
        <sz val="10"/>
        <color rgb="FF000000"/>
        <rFont val="Calibri"/>
      </rPr>
      <t xml:space="preserve"> per sovvenzioni ed indennizzi a fondo perduto a favore delle imprese e dei lavoratori autonomi.</t>
    </r>
  </si>
  <si>
    <r>
      <rPr>
        <sz val="10"/>
        <color rgb="FF000000"/>
        <rFont val="Calibri"/>
      </rPr>
      <t xml:space="preserve">4 </t>
    </r>
    <r>
      <rPr>
        <u/>
        <sz val="10"/>
        <color rgb="FF000000"/>
        <rFont val="Calibri"/>
      </rPr>
      <t>Lavoro</t>
    </r>
    <r>
      <rPr>
        <sz val="10"/>
        <color rgb="FF000000"/>
        <rFont val="Calibri"/>
      </rPr>
      <t>: Sostegno ai redditi dei lavoratori dipendenti del settore privato mediante finanziamento di ammortizzatori sociali e di strumenti di conciliazione fra lavoro, formazione e cura dei minori; sviluppo del lavoro agile; indennità di tirocinio.</t>
    </r>
  </si>
  <si>
    <r>
      <rPr>
        <sz val="10"/>
        <color rgb="FF000000"/>
        <rFont val="Calibri"/>
      </rPr>
      <t xml:space="preserve">5 </t>
    </r>
    <r>
      <rPr>
        <u/>
        <sz val="10"/>
        <color rgb="FF000000"/>
        <rFont val="Calibri"/>
      </rPr>
      <t>Sociale</t>
    </r>
    <r>
      <rPr>
        <sz val="10"/>
        <color rgb="FF000000"/>
        <rFont val="Calibri"/>
      </rPr>
      <t>: aiuti alimentari per i Comuni di medio-piccole dimensioni; servizi di sostegno e cura per le persone in condizione di fragilità aggravata dalla crisi; sostegno alle fasce sociali a rischio tramite operatori del III Settore.</t>
    </r>
  </si>
  <si>
    <t>TAVOLA II.8a: PROGRAMMI OPERATIVI REGIONALI PROGRAMMAZIONE 2014-2020 ATTUAZIONE E RISPETTO DELLE SCADENZE SUL DISIMPEGNO AUTOMATICO A FINE 2020 (milioni di euro)</t>
  </si>
  <si>
    <t>Programma Operativo</t>
  </si>
  <si>
    <t>Fondo</t>
  </si>
  <si>
    <t>Quota UE</t>
  </si>
  <si>
    <t>Certificazioni ai fini dell'N+3 al 31.12.2020</t>
  </si>
  <si>
    <t> Tipologia</t>
  </si>
  <si>
    <t>Totale disponibilità</t>
  </si>
  <si>
    <t>Certificato Totale</t>
  </si>
  <si>
    <t>Certificato %</t>
  </si>
  <si>
    <r>
      <rPr>
        <sz val="10"/>
        <color rgb="FF000000"/>
        <rFont val="Calibri"/>
      </rPr>
      <t xml:space="preserve">N+3 (UE)  al 31.12.2020 – Stima </t>
    </r>
    <r>
      <rPr>
        <vertAlign val="superscript"/>
        <sz val="10"/>
        <color rgb="FF000000"/>
        <rFont val="Calibri"/>
      </rPr>
      <t>2</t>
    </r>
  </si>
  <si>
    <t>Rimborso richiesto su quota UE</t>
  </si>
  <si>
    <t>Rimborso richiesto su quota UE %</t>
  </si>
  <si>
    <t>4(=3/1)</t>
  </si>
  <si>
    <t>7(=6/2)</t>
  </si>
  <si>
    <t>Emilia Rom.</t>
  </si>
  <si>
    <t>Friuli V. G.</t>
  </si>
  <si>
    <t>PA Bolzano</t>
  </si>
  <si>
    <t>PA Trento</t>
  </si>
  <si>
    <t>Valle d'A.</t>
  </si>
  <si>
    <t>FESR-FSE</t>
  </si>
  <si>
    <t>Emilia-Rom.</t>
  </si>
  <si>
    <t>V. d'Aosta</t>
  </si>
  <si>
    <t>Fonte: elaborazioni Agenzia per la Coesione Territoriale</t>
  </si>
  <si>
    <r>
      <rPr>
        <sz val="10"/>
        <color rgb="FF000000"/>
        <rFont val="Calibri"/>
      </rPr>
      <t>1</t>
    </r>
    <r>
      <rPr>
        <sz val="10"/>
        <color rgb="FF000000"/>
        <rFont val="Calibri"/>
      </rPr>
      <t xml:space="preserve"> Il valore del finanziamento complessivo dei Programmi tiene conto di tutte le decisioni adottate dalla Commissione europea per le modifiche delle dotazioni finanziarie adottate anche all'inizio del 2021</t>
    </r>
  </si>
  <si>
    <t>TAVOLA II.8b: PROGRAMMI OPERATIVI NAZIONALI PROGRAMMAZIONE 2014-2020  ATTUAZIONE E RISPETTO DELLE SCADENZE SUL DISIMPEGNO AUTOMATICO A FINE 2020 (milioni di euro)</t>
  </si>
  <si>
    <r>
      <rPr>
        <sz val="10"/>
        <color rgb="FF000000"/>
        <rFont val="Calibri"/>
      </rPr>
      <t xml:space="preserve">N+3 (UE)  al 31.12.2020 - Stima </t>
    </r>
    <r>
      <rPr>
        <vertAlign val="superscript"/>
        <sz val="10"/>
        <color rgb="FF000000"/>
        <rFont val="Calibri"/>
      </rPr>
      <t>2</t>
    </r>
  </si>
  <si>
    <t>Cultura</t>
  </si>
  <si>
    <t>Imprese</t>
  </si>
  <si>
    <t>Iniziativa PMI</t>
  </si>
  <si>
    <t>Reti</t>
  </si>
  <si>
    <t>Governance</t>
  </si>
  <si>
    <t>Legalità</t>
  </si>
  <si>
    <t>Metro</t>
  </si>
  <si>
    <t>Ricerca</t>
  </si>
  <si>
    <t>Scuola</t>
  </si>
  <si>
    <t>Inclusione</t>
  </si>
  <si>
    <t>FSE-IOG</t>
  </si>
  <si>
    <t>SPAO</t>
  </si>
  <si>
    <r>
      <rPr>
        <sz val="10"/>
        <color rgb="FF000000"/>
        <rFont val="Calibri"/>
      </rPr>
      <t>1</t>
    </r>
    <r>
      <rPr>
        <sz val="10"/>
        <color rgb="FF000000"/>
        <rFont val="Calibri"/>
      </rPr>
      <t xml:space="preserve"> Il valore del finanziamento complessivo dei Programmi tiene conto di tutte le decisioni adottate dalla Commissione europea per le modifiche delle dotazioni finanziarie adottate anche all'inizio del 2021</t>
    </r>
  </si>
  <si>
    <r>
      <rPr>
        <sz val="10"/>
        <color rgb="FF000000"/>
        <rFont val="Calibri"/>
      </rPr>
      <t>2</t>
    </r>
    <r>
      <rPr>
        <sz val="10"/>
        <color rgb="FF000000"/>
        <rFont val="Calibri"/>
      </rPr>
      <t xml:space="preserve"> Per i PON che intervengono su diverse categorie di aree ovvero per i POR che hanno tassi di cofinanziamento differenti per asse, il valore di N+3 è frutto di una stima calcolata sul tasso medio di cofinanziamento del Programma.</t>
    </r>
  </si>
  <si>
    <t>Pagato
(2)</t>
  </si>
  <si>
    <t>Totale Progetti</t>
  </si>
  <si>
    <t>Costo Totale
(3)</t>
  </si>
  <si>
    <t>ITALIA</t>
  </si>
  <si>
    <t>CENTRO NORD</t>
  </si>
  <si>
    <t xml:space="preserve">Piemonte </t>
  </si>
  <si>
    <t xml:space="preserve">Valle D'Aosta </t>
  </si>
  <si>
    <t xml:space="preserve">Lombardia </t>
  </si>
  <si>
    <t xml:space="preserve">P.A. Bolzano </t>
  </si>
  <si>
    <t xml:space="preserve">P.A. Trento </t>
  </si>
  <si>
    <t xml:space="preserve">Veneto </t>
  </si>
  <si>
    <t xml:space="preserve">Friuli-Venezia Giulia </t>
  </si>
  <si>
    <t xml:space="preserve">Liguria </t>
  </si>
  <si>
    <t xml:space="preserve">Emilia-Romagna </t>
  </si>
  <si>
    <t xml:space="preserve">Toscana </t>
  </si>
  <si>
    <t xml:space="preserve">Umbria </t>
  </si>
  <si>
    <t xml:space="preserve">Marche </t>
  </si>
  <si>
    <t xml:space="preserve">Lazio </t>
  </si>
  <si>
    <t>MEZZOGIORNO</t>
  </si>
  <si>
    <t xml:space="preserve">Abruzzo </t>
  </si>
  <si>
    <t>Molise (4)</t>
  </si>
  <si>
    <t xml:space="preserve">Campania </t>
  </si>
  <si>
    <t>Puglia (4)</t>
  </si>
  <si>
    <t xml:space="preserve">Basilicata </t>
  </si>
  <si>
    <t>Calabria (4)</t>
  </si>
  <si>
    <t xml:space="preserve">Sicilia </t>
  </si>
  <si>
    <t xml:space="preserve">Sardegna </t>
  </si>
  <si>
    <t xml:space="preserve">(1) Dotazioni FESR assegnate dalla Commissione europea e risorse nazionali di cofinanziamento stabilite dalla delibera CIPE n. 10/2015. </t>
  </si>
  <si>
    <t>(2) Il dato di attuazione (monitorato, impegnato e pagato) fa riferimento a quanto ammesso sui programmi FESR monitorati. È possibile che il Costo monitorato sia superiore alla dotazione di risorse programmate in ragione della presenza di progetti in overbooking utilizzati nella gestione finanziaria del Programma e del progressivo allineamento in monitoraggio delle riprogrammazioni finalizzate a contrastare l'emergenza Covid-19. Gli impegni e i pagamenti includono le risorse utilizzate per trasferimenti a Fondi di ingegneria finanziaria (quindi ai soggetti gestori dei singoli Strumenti Finanziari) anche se non ancora corrispondenti a impegni e pagamenti a favore di singoli destinatari finali, in coerenza con quanto previsto dalle regole di attuazione e rendicontazione dei Fondi strutturali 2014-2020 previste dal Reg. UE 1303/2013 e dal Reg. CE 821/2014.</t>
  </si>
  <si>
    <t>(3) Il costo totale fa riferimento al valore complessivo di risorse pubbliche associate ai progetti presenti nel Sistema Nazionale di Monitoraggio.</t>
  </si>
  <si>
    <t>(4) Programma plurifondo FESR + FSE. Nella tavola viene considerata solo la quota riferita al FESR.</t>
  </si>
  <si>
    <t>PROGRAMMI OPERATIVI NAZIONALI – PROGRAMMAZIONE 2014-2020;FONDO EUROPEO DI SVILUPPO REGIONALE; RISORSE PROGRAMMATE E AVANZAMENTO FINANZIARIO (milioni di euro)</t>
  </si>
  <si>
    <t>Governance (4)</t>
  </si>
  <si>
    <t>Legalita' (4)</t>
  </si>
  <si>
    <t>Metro (4)</t>
  </si>
  <si>
    <t>Ricerca (4)</t>
  </si>
  <si>
    <t>Scuola (4)</t>
  </si>
  <si>
    <t>(2) Il dato di attuazione (monitorato, impegnato e pagato) fa riferimento a quanto ammesso sui programmi FESR monitorati. È possibile che il Costo monitorato sia essere superiore alla dotazione di risorse programmate in ragione della presenza di progetti in overbooking utilizzati nella gestione finanziaria del Programma e del progressivo allineamento in monitoraggio delle riprogrammazioni finalizzate a contrastare l'emergenza Covid-19. Gli impegni e i pagamenti includono le risorse utilizzate per trasferimenti a Fondi di ingegneria finanziaria (quindi ai soggetti gestori dei singoli Strumenti Finanziari) anche se non ancora corrispondenti a impegni e pagamenti a favore di singoli destinatari finali, in coerenza con quanto previsto dalle regole di attuazione e rendicontazione dei Fondi strutturali 2014-2020 previste dal Reg. UE 1303/2013 e dal Reg. CE 821/2014.</t>
  </si>
  <si>
    <t xml:space="preserve">(1) Dotazioni FSE assegnate dalla Commissione europea e risorse nazionali di cofinanziamento stabilite dalla delibera CIPE n. 10/2015. </t>
  </si>
  <si>
    <t>(2) Il dato di attuazione (monitorato, impegnato e pagato) fa riferimento a quanto ammesso sui programmi FSE monitorati. È possibile che il Costo monitorato sia essere superiore alla dotazione di risorse programmate in ragione della presenza di progetti in overbooking utilizzati nella gestione finanziaria del Programma e del progressivo allineamento in monitoraggio delle riprogrammazioni finalizzate a contrastare l'emergenza Covid-19. Gli impegni e i pagamenti includono le risorse utilizzate per trasferimenti a Fondi di ingegneria finanziaria (quindi ai soggetti gestori dei singoli Strumenti Finanziari) anche se non ancora corrispondenti a impegni e pagamenti a favore di singoli destinatari finali, in coerenza con quanto previsto dalle regole di attuazione e rendicontazione dei Fondi strutturali 2014-2020 previste dal Reg. UE 1303/2013 e dal Reg. CE 821/2014.</t>
  </si>
  <si>
    <t>(4) Programma plurifondo FESR + FSE. Nella tavola viene considerata solo la quota riferita al FSE.</t>
  </si>
  <si>
    <t>Pagato</t>
  </si>
  <si>
    <t>Governance (3)</t>
  </si>
  <si>
    <t>Occupazione Giovani (5)</t>
  </si>
  <si>
    <t>Politiche Attive Lavoro</t>
  </si>
  <si>
    <t xml:space="preserve">Ricerca (4) </t>
  </si>
  <si>
    <t>(5) Oltre alle risorse FSE, include dotazioni IOG pari a 940,1 milioni di euro.</t>
  </si>
  <si>
    <t>TAVOLA II.13: PROGRESSI REALIZZATI PER I PRINCIPALI RISULTATI ATTESI DEGLI OBIETTIVI TEMATICI (milioni di euro)</t>
  </si>
  <si>
    <t>Obiettivo Tematico (OT)</t>
  </si>
  <si>
    <t>Risorse Programmate</t>
  </si>
  <si>
    <t>Costo Operazioni Selezionate al 31.12.2020</t>
  </si>
  <si>
    <t>Certificato al 31.12.2020</t>
  </si>
  <si>
    <t>a</t>
  </si>
  <si>
    <t>b</t>
  </si>
  <si>
    <t>b/a %</t>
  </si>
  <si>
    <t>c</t>
  </si>
  <si>
    <t>c/a %</t>
  </si>
  <si>
    <t>Ricerca e Innovazione</t>
  </si>
  <si>
    <t>Agenda digitale</t>
  </si>
  <si>
    <t>Competitività del sistema produttivo</t>
  </si>
  <si>
    <t>Low carbon economy</t>
  </si>
  <si>
    <t>Clima e rischi ambientali</t>
  </si>
  <si>
    <t>Valorizzazione Ambiente e Cultura</t>
  </si>
  <si>
    <t>Reti infrastrutturali e mobilità</t>
  </si>
  <si>
    <t>Occupazione</t>
  </si>
  <si>
    <t>Inclusione sociale</t>
  </si>
  <si>
    <t>Istruzione e formazione</t>
  </si>
  <si>
    <t>Capacità amministrativa</t>
  </si>
  <si>
    <t>AT</t>
  </si>
  <si>
    <t>Assistenza tecnica</t>
  </si>
  <si>
    <t>Fonte: elaborazioni Agenzia per la Coesione Territoriale su dati SFC</t>
  </si>
  <si>
    <r>
      <rPr>
        <i/>
        <sz val="10"/>
        <color rgb="FF000000"/>
        <rFont val="Calibri"/>
      </rPr>
      <t>Nota</t>
    </r>
    <r>
      <rPr>
        <sz val="10"/>
        <color rgb="FF000000"/>
        <rFont val="Calibri"/>
      </rPr>
      <t>: importi comprensivi del cofinanziamento del Fondo di Rotazione</t>
    </r>
  </si>
  <si>
    <t>TAVOLA II.14: PROGRAMMI DI COOPERAZIONE TERRITORIALE EUROPEA - AVANZAMENTO FINANZIARIO</t>
  </si>
  <si>
    <t>(milioni di euro)</t>
  </si>
  <si>
    <r>
      <rPr>
        <b/>
        <sz val="10"/>
        <color rgb="FF000000"/>
        <rFont val="Calibri"/>
      </rPr>
      <t xml:space="preserve">Dotazione finanziaria dei Programmi </t>
    </r>
    <r>
      <rPr>
        <b/>
        <vertAlign val="superscript"/>
        <sz val="10"/>
        <color rgb="FF000000"/>
        <rFont val="Calibri"/>
      </rPr>
      <t>1</t>
    </r>
  </si>
  <si>
    <r>
      <rPr>
        <b/>
        <sz val="10"/>
        <color rgb="FF000000"/>
        <rFont val="Calibri"/>
      </rPr>
      <t xml:space="preserve">Impegnato </t>
    </r>
    <r>
      <rPr>
        <b/>
        <vertAlign val="superscript"/>
        <sz val="10"/>
        <color rgb="FF000000"/>
        <rFont val="Calibri"/>
      </rPr>
      <t>2</t>
    </r>
  </si>
  <si>
    <r>
      <rPr>
        <b/>
        <sz val="10"/>
        <color rgb="FF000000"/>
        <rFont val="Calibri"/>
      </rPr>
      <t xml:space="preserve">Pagato </t>
    </r>
    <r>
      <rPr>
        <b/>
        <vertAlign val="superscript"/>
        <sz val="10"/>
        <color rgb="FF000000"/>
        <rFont val="Calibri"/>
      </rPr>
      <t>2</t>
    </r>
  </si>
  <si>
    <r>
      <rPr>
        <b/>
        <sz val="10"/>
        <color rgb="FF000000"/>
        <rFont val="Calibri"/>
      </rPr>
      <t xml:space="preserve">Progetti finanziati con partner italiani </t>
    </r>
    <r>
      <rPr>
        <b/>
        <vertAlign val="superscript"/>
        <sz val="10"/>
        <color rgb="FF000000"/>
        <rFont val="Calibri"/>
      </rPr>
      <t>3</t>
    </r>
  </si>
  <si>
    <t>Risorse assegnate</t>
  </si>
  <si>
    <r>
      <rPr>
        <b/>
        <sz val="10"/>
        <color rgb="FF000000"/>
        <rFont val="Calibri"/>
      </rPr>
      <t xml:space="preserve">ai partner italiani </t>
    </r>
    <r>
      <rPr>
        <b/>
        <vertAlign val="superscript"/>
        <sz val="10"/>
        <color rgb="FF000000"/>
        <rFont val="Calibri"/>
      </rPr>
      <t>3</t>
    </r>
  </si>
  <si>
    <t xml:space="preserve"> Francia-Italia Alcotra </t>
  </si>
  <si>
    <t xml:space="preserve"> Grecia-Italia </t>
  </si>
  <si>
    <t xml:space="preserve"> Italia-Austria </t>
  </si>
  <si>
    <t xml:space="preserve"> Italia-Croazia </t>
  </si>
  <si>
    <t xml:space="preserve"> Italia-Francia Marittimo</t>
  </si>
  <si>
    <t xml:space="preserve"> Italia-Malta </t>
  </si>
  <si>
    <t xml:space="preserve"> Italia-Slovenia </t>
  </si>
  <si>
    <t xml:space="preserve"> Italia-Svizzera </t>
  </si>
  <si>
    <t xml:space="preserve"> IPA CBC Italia-Albania-Montenegro </t>
  </si>
  <si>
    <t>ENI CBC MED</t>
  </si>
  <si>
    <t>ENI CBC ITALIA-TUNISIA</t>
  </si>
  <si>
    <t>CTE TRANSFRONTALIERA</t>
  </si>
  <si>
    <t xml:space="preserve"> Adrion</t>
  </si>
  <si>
    <t xml:space="preserve"> Alpine Space</t>
  </si>
  <si>
    <t xml:space="preserve"> Central Europe</t>
  </si>
  <si>
    <t xml:space="preserve"> Mediterranean</t>
  </si>
  <si>
    <t>CTE TRANSNAZIONALE</t>
  </si>
  <si>
    <t xml:space="preserve"> Espon 2020 </t>
  </si>
  <si>
    <t xml:space="preserve"> Interact III </t>
  </si>
  <si>
    <t xml:space="preserve"> Interreg Europe </t>
  </si>
  <si>
    <t xml:space="preserve"> Urbact III </t>
  </si>
  <si>
    <t>CTE INTERREGIONALE</t>
  </si>
  <si>
    <r>
      <rPr>
        <b/>
        <sz val="10"/>
        <color rgb="FF000000"/>
        <rFont val="Calibri"/>
      </rPr>
      <t>TOTALE CTE</t>
    </r>
    <r>
      <rPr>
        <b/>
        <vertAlign val="superscript"/>
        <sz val="10"/>
        <color rgb="FF000000"/>
        <rFont val="Calibri"/>
      </rPr>
      <t xml:space="preserve"> </t>
    </r>
  </si>
  <si>
    <t>Fonte : elaborazioni Agenzia per la Coesione Territoriale</t>
  </si>
  <si>
    <t>TAVOLA II.15: PROGRAMMAZIONE COMUNITARIA 2007-2013 (milioni di euro)</t>
  </si>
  <si>
    <t>Stato</t>
  </si>
  <si>
    <r>
      <rPr>
        <b/>
        <sz val="10"/>
        <color rgb="FF000000"/>
        <rFont val="Calibri"/>
      </rPr>
      <t xml:space="preserve">Deciso </t>
    </r>
    <r>
      <rPr>
        <b/>
        <vertAlign val="superscript"/>
        <sz val="10"/>
        <color rgb="FF000000"/>
        <rFont val="Calibri"/>
      </rPr>
      <t>1</t>
    </r>
  </si>
  <si>
    <r>
      <rPr>
        <b/>
        <sz val="10"/>
        <color rgb="FF000000"/>
        <rFont val="Calibri"/>
      </rPr>
      <t xml:space="preserve">Domandato </t>
    </r>
    <r>
      <rPr>
        <b/>
        <vertAlign val="superscript"/>
        <sz val="10"/>
        <color rgb="FF000000"/>
        <rFont val="Calibri"/>
      </rPr>
      <t>2</t>
    </r>
  </si>
  <si>
    <t>Risorse non utilizzate</t>
  </si>
  <si>
    <t>Obiettivo</t>
  </si>
  <si>
    <t>PO</t>
  </si>
  <si>
    <r>
      <rPr>
        <b/>
        <sz val="10"/>
        <color rgb="FF000000"/>
        <rFont val="Calibri"/>
      </rPr>
      <t xml:space="preserve">valori </t>
    </r>
    <r>
      <rPr>
        <b/>
        <vertAlign val="superscript"/>
        <sz val="10"/>
        <color rgb="FF000000"/>
        <rFont val="Calibri"/>
      </rPr>
      <t>(3=1-2)</t>
    </r>
  </si>
  <si>
    <r>
      <rPr>
        <b/>
        <sz val="10"/>
        <color rgb="FF000000"/>
        <rFont val="Calibri"/>
      </rPr>
      <t xml:space="preserve">% </t>
    </r>
    <r>
      <rPr>
        <b/>
        <vertAlign val="superscript"/>
        <sz val="10"/>
        <color rgb="FF000000"/>
        <rFont val="Calibri"/>
      </rPr>
      <t>(4=3/1</t>
    </r>
    <r>
      <rPr>
        <b/>
        <sz val="10"/>
        <color rgb="FF000000"/>
        <rFont val="Calibri"/>
      </rPr>
      <t>)</t>
    </r>
  </si>
  <si>
    <t xml:space="preserve">CONV </t>
  </si>
  <si>
    <t xml:space="preserve"> POIN Attrattori culturali, naturali e turismo </t>
  </si>
  <si>
    <t>Chiuso</t>
  </si>
  <si>
    <t xml:space="preserve"> POIN Energie rinnovabili e risparmio energetico </t>
  </si>
  <si>
    <r>
      <rPr>
        <sz val="10"/>
        <color rgb="FF000000"/>
        <rFont val="Calibri"/>
      </rPr>
      <t xml:space="preserve"> PON Governance e AT </t>
    </r>
    <r>
      <rPr>
        <vertAlign val="superscript"/>
        <sz val="10"/>
        <color rgb="FF000000"/>
        <rFont val="Calibri"/>
      </rPr>
      <t>1</t>
    </r>
    <r>
      <rPr>
        <sz val="10"/>
        <color rgb="FF000000"/>
        <rFont val="Calibri"/>
      </rPr>
      <t xml:space="preserve"> </t>
    </r>
  </si>
  <si>
    <r>
      <rPr>
        <sz val="10"/>
        <color rgb="FF000000"/>
        <rFont val="Calibri"/>
      </rPr>
      <t xml:space="preserve"> PON Istruzione - Ambienti per l'apprendimento </t>
    </r>
    <r>
      <rPr>
        <vertAlign val="superscript"/>
        <sz val="10"/>
        <color rgb="FF000000"/>
        <rFont val="Calibri"/>
      </rPr>
      <t>2</t>
    </r>
    <r>
      <rPr>
        <sz val="10"/>
        <color rgb="FF000000"/>
        <rFont val="Calibri"/>
      </rPr>
      <t xml:space="preserve"> </t>
    </r>
  </si>
  <si>
    <t xml:space="preserve"> PON Reti e mobilità </t>
  </si>
  <si>
    <r>
      <rPr>
        <sz val="10"/>
        <color rgb="FF000000"/>
        <rFont val="Calibri"/>
      </rPr>
      <t xml:space="preserve"> PON Ricerca e competitività </t>
    </r>
    <r>
      <rPr>
        <vertAlign val="superscript"/>
        <sz val="10"/>
        <color rgb="FF000000"/>
        <rFont val="Calibri"/>
      </rPr>
      <t>3</t>
    </r>
  </si>
  <si>
    <t xml:space="preserve"> PON Sicurezza per lo Sviluppo </t>
  </si>
  <si>
    <r>
      <rPr>
        <sz val="10"/>
        <color rgb="FF000000"/>
        <rFont val="Calibri"/>
      </rPr>
      <t xml:space="preserve"> POR Calabria </t>
    </r>
    <r>
      <rPr>
        <vertAlign val="superscript"/>
        <sz val="10"/>
        <color rgb="FF000000"/>
        <rFont val="Calibri"/>
      </rPr>
      <t>4</t>
    </r>
    <r>
      <rPr>
        <sz val="10"/>
        <color rgb="FF000000"/>
        <rFont val="Calibri"/>
      </rPr>
      <t xml:space="preserve"> </t>
    </r>
  </si>
  <si>
    <r>
      <rPr>
        <sz val="10"/>
        <color rgb="FF000000"/>
        <rFont val="Calibri"/>
      </rPr>
      <t xml:space="preserve"> POR Campania </t>
    </r>
    <r>
      <rPr>
        <vertAlign val="superscript"/>
        <sz val="10"/>
        <color rgb="FF000000"/>
        <rFont val="Calibri"/>
      </rPr>
      <t>5</t>
    </r>
    <r>
      <rPr>
        <sz val="10"/>
        <color rgb="FF000000"/>
        <rFont val="Calibri"/>
      </rPr>
      <t xml:space="preserve"> </t>
    </r>
  </si>
  <si>
    <t xml:space="preserve"> POR Puglia </t>
  </si>
  <si>
    <t xml:space="preserve"> POR Sicilia </t>
  </si>
  <si>
    <t xml:space="preserve"> POR Basilicata </t>
  </si>
  <si>
    <t xml:space="preserve"> POR Campania </t>
  </si>
  <si>
    <t xml:space="preserve"> POR Calabria </t>
  </si>
  <si>
    <r>
      <rPr>
        <sz val="10"/>
        <color rgb="FF000000"/>
        <rFont val="Calibri"/>
      </rPr>
      <t xml:space="preserve"> POR Sicilia </t>
    </r>
    <r>
      <rPr>
        <vertAlign val="superscript"/>
        <sz val="10"/>
        <color rgb="FF000000"/>
        <rFont val="Calibri"/>
      </rPr>
      <t>6</t>
    </r>
    <r>
      <rPr>
        <sz val="10"/>
        <color rgb="FF000000"/>
        <rFont val="Calibri"/>
      </rPr>
      <t xml:space="preserve"> </t>
    </r>
  </si>
  <si>
    <t xml:space="preserve"> PONn Governance e Azioni di Sistema </t>
  </si>
  <si>
    <t xml:space="preserve"> PON Istruzione - Competenze per lo sviluppo </t>
  </si>
  <si>
    <t>CONV Totale</t>
  </si>
  <si>
    <t xml:space="preserve"> CTE </t>
  </si>
  <si>
    <t xml:space="preserve"> FESR </t>
  </si>
  <si>
    <t xml:space="preserve"> PO Italia-Francia  frontiera marittima </t>
  </si>
  <si>
    <t xml:space="preserve"> PO Italia-Francia Alpi (ALCOTRA) </t>
  </si>
  <si>
    <t xml:space="preserve"> PO Italia-Svizzera </t>
  </si>
  <si>
    <t xml:space="preserve"> PO Italia-Slovenia </t>
  </si>
  <si>
    <t xml:space="preserve"> PO Italia-Malta </t>
  </si>
  <si>
    <t xml:space="preserve"> PO Italia-Austria </t>
  </si>
  <si>
    <t>CTE Totale</t>
  </si>
  <si>
    <t xml:space="preserve">Fonte: elaborazioni Agenzia per la Coesione Territoriale su dati Commissione Europea </t>
  </si>
  <si>
    <r>
      <rPr>
        <i/>
        <sz val="10"/>
        <color rgb="FF000000"/>
        <rFont val="Calibri"/>
      </rPr>
      <t>Note</t>
    </r>
    <r>
      <rPr>
        <sz val="10"/>
        <color rgb="FF000000"/>
        <rFont val="Calibri"/>
      </rPr>
      <t>:</t>
    </r>
  </si>
  <si>
    <r>
      <rPr>
        <sz val="10"/>
        <color rgb="FF000000"/>
        <rFont val="Calibri"/>
      </rPr>
      <t>1</t>
    </r>
    <r>
      <rPr>
        <sz val="10"/>
        <color rgb="FF000000"/>
        <rFont val="Calibri"/>
      </rPr>
      <t xml:space="preserve"> Per il PON Governance e AT risulta una sospensione pari a 3.556.111,29 euro (nota Ares (2018)6062602 del 27/11/2018).</t>
    </r>
  </si>
  <si>
    <r>
      <rPr>
        <sz val="10"/>
        <color rgb="FF000000"/>
        <rFont val="Calibri"/>
      </rPr>
      <t>2</t>
    </r>
    <r>
      <rPr>
        <sz val="10"/>
        <color rgb="FF000000"/>
        <rFont val="Calibri"/>
      </rPr>
      <t xml:space="preserve"> Per il PON Istruzione - Ambienti per l'apprendimento risulta una sospensione pari a 258.675,99 euro (nota Ares (2018)3938371 del 25/07/2018).</t>
    </r>
  </si>
  <si>
    <r>
      <rPr>
        <sz val="10"/>
        <color rgb="FF000000"/>
        <rFont val="Calibri"/>
      </rPr>
      <t>3</t>
    </r>
    <r>
      <rPr>
        <sz val="10"/>
        <color rgb="FF000000"/>
        <rFont val="Calibri"/>
      </rPr>
      <t xml:space="preserve"> Per il PO Ricerca risulta una richiesta di sospensione per motivi giudiziari per 729 milioni di euro.</t>
    </r>
  </si>
  <si>
    <r>
      <rPr>
        <sz val="10"/>
        <color rgb="FF000000"/>
        <rFont val="Calibri"/>
      </rPr>
      <t xml:space="preserve">4 </t>
    </r>
    <r>
      <rPr>
        <sz val="10"/>
        <color rgb="FF000000"/>
        <rFont val="Calibri"/>
      </rPr>
      <t>Per il PO Calabria FESR risultano ancora impegni sospesi di progetti cui si attendono gli esiti giudiziari (nota Ares (2020)7606863 del 15/12/2020).</t>
    </r>
  </si>
  <si>
    <r>
      <rPr>
        <sz val="10"/>
        <color rgb="FF000000"/>
        <rFont val="Calibri"/>
      </rPr>
      <t>5</t>
    </r>
    <r>
      <rPr>
        <sz val="10"/>
        <color rgb="FF000000"/>
        <rFont val="Calibri"/>
      </rPr>
      <t xml:space="preserve"> Per il PO Campania FESR risultano ancora progetti sospesi per un importo pari a 83.444.954,36 che attendono gli esiti delle procedure giudiziarie.</t>
    </r>
  </si>
  <si>
    <r>
      <rPr>
        <sz val="10"/>
        <color rgb="FF000000"/>
        <rFont val="Calibri"/>
      </rPr>
      <t xml:space="preserve">6) </t>
    </r>
    <r>
      <rPr>
        <sz val="10"/>
        <color rgb="FF000000"/>
        <rFont val="Calibri"/>
      </rPr>
      <t xml:space="preserve">Per il PO Sicilia FSE risultano ancora impegni sospesi di progetti cui si attendono gli esiti giudiziari (nota Ares (2020)4318171 del 19/08/2020). </t>
    </r>
  </si>
  <si>
    <t>TAVOLA II.16: PROGRAMMAZIONE COMUNITARIA 2007-2013 (milioni di euro)</t>
  </si>
  <si>
    <r>
      <rPr>
        <b/>
        <sz val="10"/>
        <color rgb="FF000000"/>
        <rFont val="Calibri"/>
      </rPr>
      <t xml:space="preserve">Deciso </t>
    </r>
    <r>
      <rPr>
        <b/>
        <vertAlign val="superscript"/>
        <sz val="10"/>
        <color rgb="FF000000"/>
        <rFont val="Calibri"/>
      </rPr>
      <t>1</t>
    </r>
  </si>
  <si>
    <r>
      <rPr>
        <b/>
        <sz val="10"/>
        <color rgb="FF000000"/>
        <rFont val="Calibri"/>
      </rPr>
      <t xml:space="preserve">Domandato </t>
    </r>
    <r>
      <rPr>
        <b/>
        <vertAlign val="superscript"/>
        <sz val="10"/>
        <color rgb="FF000000"/>
        <rFont val="Calibri"/>
      </rPr>
      <t>2</t>
    </r>
  </si>
  <si>
    <r>
      <rPr>
        <b/>
        <sz val="10"/>
        <color rgb="FF000000"/>
        <rFont val="Calibri"/>
      </rPr>
      <t xml:space="preserve">v.a. </t>
    </r>
    <r>
      <rPr>
        <b/>
        <vertAlign val="superscript"/>
        <sz val="10"/>
        <color rgb="FF000000"/>
        <rFont val="Calibri"/>
      </rPr>
      <t>(3=1-2)</t>
    </r>
  </si>
  <si>
    <r>
      <rPr>
        <b/>
        <sz val="10"/>
        <color rgb="FF000000"/>
        <rFont val="Calibri"/>
      </rPr>
      <t>% (</t>
    </r>
    <r>
      <rPr>
        <b/>
        <vertAlign val="superscript"/>
        <sz val="10"/>
        <color rgb="FF000000"/>
        <rFont val="Calibri"/>
      </rPr>
      <t>4=3/1)</t>
    </r>
  </si>
  <si>
    <t xml:space="preserve">CRO </t>
  </si>
  <si>
    <t xml:space="preserve"> POR Abruzzo </t>
  </si>
  <si>
    <t xml:space="preserve"> POR Emilia R. </t>
  </si>
  <si>
    <r>
      <rPr>
        <sz val="10"/>
        <color rgb="FF000000"/>
        <rFont val="Calibri"/>
      </rPr>
      <t xml:space="preserve"> POR Friuli VG </t>
    </r>
    <r>
      <rPr>
        <vertAlign val="superscript"/>
        <sz val="10"/>
        <color rgb="FF000000"/>
        <rFont val="Calibri"/>
      </rPr>
      <t>1</t>
    </r>
    <r>
      <rPr>
        <sz val="10"/>
        <color rgb="FF000000"/>
        <rFont val="Calibri"/>
      </rPr>
      <t xml:space="preserve"> </t>
    </r>
  </si>
  <si>
    <t xml:space="preserve"> POR Lazio </t>
  </si>
  <si>
    <t xml:space="preserve"> POR Liguria </t>
  </si>
  <si>
    <t xml:space="preserve"> POR Lombardia </t>
  </si>
  <si>
    <t xml:space="preserve"> POR Marche </t>
  </si>
  <si>
    <t xml:space="preserve"> POR Molise </t>
  </si>
  <si>
    <t xml:space="preserve"> POR PA Bolzano </t>
  </si>
  <si>
    <r>
      <rPr>
        <sz val="10"/>
        <color rgb="FF000000"/>
        <rFont val="Calibri"/>
      </rPr>
      <t xml:space="preserve"> POR PA Trento </t>
    </r>
    <r>
      <rPr>
        <vertAlign val="superscript"/>
        <sz val="10"/>
        <color rgb="FF000000"/>
        <rFont val="Calibri"/>
      </rPr>
      <t>2</t>
    </r>
    <r>
      <rPr>
        <sz val="10"/>
        <color rgb="FF000000"/>
        <rFont val="Calibri"/>
      </rPr>
      <t xml:space="preserve"> </t>
    </r>
  </si>
  <si>
    <t xml:space="preserve"> POR Piemonte </t>
  </si>
  <si>
    <t xml:space="preserve"> POR Toscana </t>
  </si>
  <si>
    <t xml:space="preserve"> POR Umbria </t>
  </si>
  <si>
    <t xml:space="preserve"> POR VdA </t>
  </si>
  <si>
    <t xml:space="preserve"> POR Veneto </t>
  </si>
  <si>
    <t xml:space="preserve"> POR Sardegna </t>
  </si>
  <si>
    <r>
      <rPr>
        <sz val="10"/>
        <color rgb="FF000000"/>
        <rFont val="Calibri"/>
      </rPr>
      <t xml:space="preserve"> POR Abruzzo </t>
    </r>
    <r>
      <rPr>
        <vertAlign val="superscript"/>
        <sz val="10"/>
        <color rgb="FF000000"/>
        <rFont val="Calibri"/>
      </rPr>
      <t>3</t>
    </r>
    <r>
      <rPr>
        <sz val="10"/>
        <color rgb="FF000000"/>
        <rFont val="Calibri"/>
      </rPr>
      <t xml:space="preserve"> </t>
    </r>
  </si>
  <si>
    <t xml:space="preserve"> POR Friuli VG </t>
  </si>
  <si>
    <t xml:space="preserve"> POR PA Trento </t>
  </si>
  <si>
    <r>
      <rPr>
        <sz val="10"/>
        <color rgb="FF000000"/>
        <rFont val="Calibri"/>
      </rPr>
      <t xml:space="preserve"> POR VdA </t>
    </r>
    <r>
      <rPr>
        <vertAlign val="superscript"/>
        <sz val="10"/>
        <color rgb="FF000000"/>
        <rFont val="Calibri"/>
      </rPr>
      <t>4</t>
    </r>
    <r>
      <rPr>
        <sz val="10"/>
        <color rgb="FF000000"/>
        <rFont val="Calibri"/>
      </rPr>
      <t xml:space="preserve"> </t>
    </r>
  </si>
  <si>
    <t xml:space="preserve"> PON AS </t>
  </si>
  <si>
    <t>CRO Totale</t>
  </si>
  <si>
    <t xml:space="preserve">Fonte: elaborazioni Agenzia per la coesione territoriale su dati Commissione Europea </t>
  </si>
  <si>
    <r>
      <rPr>
        <i/>
        <sz val="10"/>
        <color rgb="FF000000"/>
        <rFont val="Calibri"/>
      </rPr>
      <t>Note</t>
    </r>
    <r>
      <rPr>
        <sz val="10"/>
        <color rgb="FF000000"/>
        <rFont val="Calibri"/>
      </rPr>
      <t>:</t>
    </r>
  </si>
  <si>
    <r>
      <rPr>
        <sz val="10"/>
        <color rgb="FF000000"/>
        <rFont val="Calibri"/>
      </rPr>
      <t>1</t>
    </r>
    <r>
      <rPr>
        <sz val="10"/>
        <color rgb="FF000000"/>
        <rFont val="Calibri"/>
      </rPr>
      <t xml:space="preserve"> Per il POR FVG FESR, la Commissione con nota Ares(2020)1790725 del 27 marzo 2020 non ritiene ammissibile un importo pari a 11.736.059,77 per i Fondi di Garanzia che grazie alla presenza di spese certificate in </t>
    </r>
    <r>
      <rPr>
        <i/>
        <sz val="10"/>
        <color rgb="FF000000"/>
        <rFont val="Calibri"/>
      </rPr>
      <t>overbooking</t>
    </r>
    <r>
      <rPr>
        <sz val="10"/>
        <color rgb="FF000000"/>
        <rFont val="Calibri"/>
      </rPr>
      <t xml:space="preserve"> ha portato ad una cifra sospesa pari a soli Euro 492.673,89</t>
    </r>
  </si>
  <si>
    <r>
      <rPr>
        <sz val="10"/>
        <color rgb="FF000000"/>
        <rFont val="Calibri"/>
      </rPr>
      <t>2</t>
    </r>
    <r>
      <rPr>
        <sz val="10"/>
        <color rgb="FF000000"/>
        <rFont val="Calibri"/>
      </rPr>
      <t xml:space="preserve"> L'importo di euro 2.266.657,53 si distingue in risorse già disimpegnate per euro 937.180,55 e in euro 1.329.476,98 da recuperare. Ulteriori recuperi in sospeso per un importo di 312.382,48 euro potranno essere rideterminati in seguito all'esito di questioni pendenti (si veda. Ares(2019)7613321).</t>
    </r>
  </si>
  <si>
    <r>
      <rPr>
        <sz val="10"/>
        <color rgb="FF000000"/>
        <rFont val="Calibri"/>
      </rPr>
      <t>3</t>
    </r>
    <r>
      <rPr>
        <sz val="10"/>
        <color rgb="FF000000"/>
        <rFont val="Calibri"/>
      </rPr>
      <t xml:space="preserve"> Per il POR Abruzzo FSE risultano ulteriori 3.474.741,64 di recuperi pendenti, per i quali la Commissione Europea provvederà a disimpegnare in seguito all'eventuale esito sfavorevole dei procedimenti giudiziari in corso (si veda Ares(2019)5610215).</t>
    </r>
  </si>
  <si>
    <r>
      <rPr>
        <sz val="10"/>
        <color rgb="FF000000"/>
        <rFont val="Calibri"/>
      </rPr>
      <t>4</t>
    </r>
    <r>
      <rPr>
        <sz val="10"/>
        <color rgb="FF000000"/>
        <rFont val="Calibri"/>
      </rPr>
      <t xml:space="preserve"> Il PO VdA FSE con nota Ares(2020)4525900 del 1 settembre 2020, ha subito una riduzione per l'inammissibilità del progetto “Diffusione di buone pratiche negli Uffici Giudiziari”.</t>
    </r>
  </si>
  <si>
    <t>TAVOLA II.17: PROGRAMMAZIONE COMUNITARIA 2007-2013 - DISIMPEGNI (euro)</t>
  </si>
  <si>
    <t>Programma</t>
  </si>
  <si>
    <t>Anno</t>
  </si>
  <si>
    <t>Disimpegni</t>
  </si>
  <si>
    <t>Convergenza</t>
  </si>
  <si>
    <t>POIN Attrattori culturali, naturali e turismo</t>
  </si>
  <si>
    <t>POR Sicilia</t>
  </si>
  <si>
    <t>Competitività</t>
  </si>
  <si>
    <r>
      <rPr>
        <sz val="10"/>
        <color rgb="FF000000"/>
        <rFont val="Calibri"/>
      </rPr>
      <t xml:space="preserve">POR P.A. Bolzano </t>
    </r>
    <r>
      <rPr>
        <vertAlign val="superscript"/>
        <sz val="10"/>
        <color rgb="FF000000"/>
        <rFont val="Calibri"/>
      </rPr>
      <t>1</t>
    </r>
  </si>
  <si>
    <t>Totale disimpegni pre chiusura (a)</t>
  </si>
  <si>
    <t>PON Reti e mobilità</t>
  </si>
  <si>
    <t>2017 in corso di chiusura</t>
  </si>
  <si>
    <t>PON Ricerca e competitività</t>
  </si>
  <si>
    <t>POR Calabria</t>
  </si>
  <si>
    <t>POR Molise</t>
  </si>
  <si>
    <r>
      <rPr>
        <sz val="10"/>
        <color rgb="FF000000"/>
        <rFont val="Calibri"/>
      </rPr>
      <t xml:space="preserve">POR Abruzzo </t>
    </r>
    <r>
      <rPr>
        <vertAlign val="superscript"/>
        <sz val="10"/>
        <color rgb="FF000000"/>
        <rFont val="Calibri"/>
      </rPr>
      <t>2</t>
    </r>
  </si>
  <si>
    <t>PON Governance e Azioni di Sistema</t>
  </si>
  <si>
    <t>PON Istruzione -Competenze per lo viluppo</t>
  </si>
  <si>
    <r>
      <rPr>
        <sz val="10"/>
        <color rgb="FF000000"/>
        <rFont val="Calibri"/>
      </rPr>
      <t xml:space="preserve">POR PA Trento </t>
    </r>
    <r>
      <rPr>
        <vertAlign val="superscript"/>
        <sz val="10"/>
        <color rgb="FF000000"/>
        <rFont val="Calibri"/>
      </rPr>
      <t>3</t>
    </r>
  </si>
  <si>
    <t>POR PA Bolzano</t>
  </si>
  <si>
    <t>PON Azioni di Sistema</t>
  </si>
  <si>
    <r>
      <rPr>
        <sz val="10"/>
        <color rgb="FF000000"/>
        <rFont val="Calibri"/>
      </rPr>
      <t xml:space="preserve">POR VdA </t>
    </r>
    <r>
      <rPr>
        <vertAlign val="superscript"/>
        <sz val="10"/>
        <color rgb="FF000000"/>
        <rFont val="Calibri"/>
      </rPr>
      <t>4</t>
    </r>
  </si>
  <si>
    <r>
      <rPr>
        <sz val="10"/>
        <color rgb="FF000000"/>
        <rFont val="Calibri"/>
      </rPr>
      <t xml:space="preserve">POR Calabria </t>
    </r>
    <r>
      <rPr>
        <vertAlign val="superscript"/>
        <sz val="10"/>
        <color rgb="FF000000"/>
        <rFont val="Calibri"/>
      </rPr>
      <t>5</t>
    </r>
  </si>
  <si>
    <t>Totale disimpegni post chiusura e per risorse non utilizzate Convergenza e Competitività (b)</t>
  </si>
  <si>
    <t>Totale disimpegni pre-post chiusura e per risorse non utilizzate Convergenza e Competitività (c=a+b)</t>
  </si>
  <si>
    <t>Cooperazione</t>
  </si>
  <si>
    <t>PO Italia-Francia frontiera marittima</t>
  </si>
  <si>
    <t>PO Italia-Francia Alpi (ALCOTRA)</t>
  </si>
  <si>
    <t>PO Italia-Slovenia</t>
  </si>
  <si>
    <t>PO Italia-Malta</t>
  </si>
  <si>
    <t>Totale disimpegni per risorse non utilizzate Cooperazione</t>
  </si>
  <si>
    <r>
      <rPr>
        <sz val="10"/>
        <color rgb="FF000000"/>
        <rFont val="Calibri"/>
      </rPr>
      <t>1</t>
    </r>
    <r>
      <rPr>
        <sz val="10"/>
        <color rgb="FF000000"/>
        <rFont val="Calibri"/>
      </rPr>
      <t xml:space="preserve"> A differenza di quanto indicato nella nota di chiusura Ares(2018) 4633141, recante un disimpegno di euro 10.053.754,7, il PO ha avuto disimpegni pre-chiusura pari a euro 9.407.096,7 (si veda Decisione C(2015) 8746); i restanti 646.658 euro sono stati trasferiti dal PO Bolzano FSE al PO Emilia Romagna FSE come aiuto a seguito dell'evento sismico del 2012 nota C(2013) 1666.</t>
    </r>
  </si>
  <si>
    <r>
      <rPr>
        <sz val="10"/>
        <color rgb="FF000000"/>
        <rFont val="Calibri"/>
      </rPr>
      <t>3</t>
    </r>
    <r>
      <rPr>
        <sz val="10"/>
        <color rgb="FF000000"/>
        <rFont val="Calibri"/>
      </rPr>
      <t xml:space="preserve"> L'importo di euro 2.266.657,53 si distingue in risorse già disimpegnate per euro 937.180,55 e in euro 1.329.476,98 da recuperare. Ulteriori recuperi in sospeso per un importo di 312.382,48 euro potranno essere rideterminati in seguito all'esito di questioni pendenti (si veda Ares(2019)7613321).</t>
    </r>
  </si>
  <si>
    <r>
      <rPr>
        <sz val="10"/>
        <color rgb="FF000000"/>
        <rFont val="Calibri"/>
      </rPr>
      <t>4</t>
    </r>
    <r>
      <rPr>
        <sz val="10"/>
        <color rgb="FF000000"/>
        <rFont val="Calibri"/>
      </rPr>
      <t xml:space="preserve"> Il PO VdA FSE con nota Ares(2020)4525900 del 1 settembre 2020, ha subito una riduzione per l'inammissibilità del progetto “Diffusione di buone pratiche negli Uffici Giudiziari”.</t>
    </r>
  </si>
  <si>
    <r>
      <rPr>
        <sz val="10"/>
        <color rgb="FF000000"/>
        <rFont val="Calibri"/>
      </rPr>
      <t>5</t>
    </r>
    <r>
      <rPr>
        <sz val="10"/>
        <color rgb="FF000000"/>
        <rFont val="Calibri"/>
      </rPr>
      <t xml:space="preserve"> Per il PO Calabria FESR risultano ancora impegni sospesi di progetti cui si attendono gli esiti giudiziari (nota Ares (2020)7606863 del 15/12/2020).</t>
    </r>
  </si>
  <si>
    <t>NAZIONALI</t>
  </si>
  <si>
    <t>Energia</t>
  </si>
  <si>
    <t>SIGECO (4)</t>
  </si>
  <si>
    <t>Scuola (5)</t>
  </si>
  <si>
    <t>SPAO (6)</t>
  </si>
  <si>
    <t>CTE (7)</t>
  </si>
  <si>
    <t>REGIONALI</t>
  </si>
  <si>
    <t>Molise (8)</t>
  </si>
  <si>
    <t>Puglia (8)</t>
  </si>
  <si>
    <t>Basilicata (8)</t>
  </si>
  <si>
    <t>da programmare (9)</t>
  </si>
  <si>
    <t>(1) Dotazioni assegnate dal CIPE nell'ambito del Fondo di rotazione. I valori riportati includono le risorse destinate a completamenti di operazioni del ciclo 2007-2013 monitorate nei programmi cofinanziati dai fondi strutturali del ciclo 2007-2013 e non scorporate. In dettaglio, la quota di completamenti è pari a 15,1 milioni di euro per il POC Cultura,7,4 milioni di euro per il POC Energia, 56,3 milioni di euro per il POC Legalità, 496,5 milioni di euro per il POC Campania, 111,8 milioni di euro per il POC Calabria, 249,3 milioni di euro per il POC Sicilia.</t>
  </si>
  <si>
    <t>(2) Il dato di attuazione (monitorato, impegnato e pagato) fa riferimento a quanto ammesso sui Programmi POC monitorati nel Sistema Nazionale di Monitoraggio 2014-2020. Gli impegni e i pagamenti includono le risorse utilizzate per trasferimenti a fondi di ingegneria finanziaria (quindi ai soggetti gestori dei singoli strumenti finanziari), anche se non ancora corrispondenti a impegni e pagamenti a favore di singoli destinatari finali, in coerenza con quanto previsto dalle regole di attuazione e rendicontazione dei Fondi strutturali 2014-2020 previste dal Reg. UE 1303/2013 e dal Reg. CE 821/2014.</t>
  </si>
  <si>
    <t>(4) Il POC SIGECO, a titolarità della Ragioneria Generale dello Stato, è dedicato alla governance dei Sistemi di gestione e controllo.</t>
  </si>
  <si>
    <t>(5) Il POC Scuola include 3,9 milioni di euro del FSC 2014-2020, come indicato nella delibera CIPE 30/2019.</t>
  </si>
  <si>
    <t>(6) Il POC Sistemi di politiche attive per l’occupazione (SPAO) include anche le risorse nazionali derivanti inizialmente dal Programma UE “Inclusione” (302,1 milioni di euro).</t>
  </si>
  <si>
    <t>(7) Il "Programma operativo complementare dei Programmi nazionali dell’obiettivo Cooperazione territoriale europea 2014-2020" è (POC è stato istituito con la delibera CIPE n. 53/2017</t>
  </si>
  <si>
    <t>(8) Il valore programmato include, oltre alle risorse nazionali del Fondo di rotazione, anche risorse regionali. In particolare il valore delle risorse regionali è pari a: POC Molise per 7,4  milioni di euro, POC Basilicata per 82,6  milioni di euro e POC Puglia per 801,1 milioni di euro.</t>
  </si>
  <si>
    <t xml:space="preserve">(9) La voce “risorse da programmare” include risorse che non sono state ancora oggetto di deliberazione del CIPE. In particolare: 199,4 milioni di euro non ancora programmati dalla Regione siciliana, a seguito della riduzione del cofinanziamento dei programmi UE, effettuata a dicembre 2018, 71,0 milioni di euro, derivanti dalla riduzione del programma UE” Inclusione” da destinare al finanziamento di un nuovo POC Inclusione in corso di ultima finalizzazione. Potrebbero verificarsi ulteriori disponibilità residue derivanti dalla riprogrammazione di risorse nei programmi comunitari associate a diversi tassi di cofinanziamento.  </t>
  </si>
  <si>
    <t>Programmi</t>
  </si>
  <si>
    <t>CENTRO-NORD</t>
  </si>
  <si>
    <t>Valle D'Aosta</t>
  </si>
  <si>
    <t>Friuli-Venezia Giulia</t>
  </si>
  <si>
    <t>Agenzia Coesione</t>
  </si>
  <si>
    <t>Apprendistato NEET</t>
  </si>
  <si>
    <t>Dir. Ferroviarie</t>
  </si>
  <si>
    <t>Gioventù</t>
  </si>
  <si>
    <t>Giustizia</t>
  </si>
  <si>
    <t>MISE</t>
  </si>
  <si>
    <t>MIUR</t>
  </si>
  <si>
    <t>Piano Città</t>
  </si>
  <si>
    <t>(1) Dotazioni assegnate dal CIPE nell'ambito del Fondo di rotazione.</t>
  </si>
  <si>
    <t>(2) Il dato di attuazione (monitorato, impegnato e pagato) fa riferimento a quanto ammesso sui programmi PAC monitorati nel Sistema Nazionale di Monitoraggio 2007-2013. È possibile che il costo dei programmi PAC monitorato sia superiore alla dotazione di risorse programmate in ragione della compresenza di risorse della programmazione comunitaria 2007-2013 non scorporabili dai dati di attuazione.</t>
  </si>
  <si>
    <t xml:space="preserve">Piani operativi nazionali (1) </t>
  </si>
  <si>
    <t>Patti per lo sviluppo (regioni)</t>
  </si>
  <si>
    <t>Patti per lo sviluppo (città metropolitane)</t>
  </si>
  <si>
    <t>Altre assegnazioni CIPE (4)</t>
  </si>
  <si>
    <t>Assegnazioni di legge (5)</t>
  </si>
  <si>
    <t>Assegnazioni COVID-19 (6)</t>
  </si>
  <si>
    <t>da programmare</t>
  </si>
  <si>
    <t>Totale (7)</t>
  </si>
  <si>
    <t xml:space="preserve">(1) Dotazioni Fondo sviluppo e coesione (FSC) 2014-2020 assegnate dal CIPE. Sono inclusi anche 110 milioni di euro di risorse FSC 2007-2013 assegnate al Piano stralcio dissesto idrogeologico, 20 milioni di euro di FSC 2007-2013 assegnate al SIN Piombino nonché 44,18 milioni di euro di risorse FSC 2000-2006 e 12,55 milioni di euro di risorse FSC 2007-2013 attratte nell'attuazione del Patto Sardegna </t>
  </si>
  <si>
    <t>(2) Il dato di attuazione (monitorato, impegnato e pagato) fa riferimento a quanto ammesso sui programmi FSC monitorati.</t>
  </si>
  <si>
    <t>(4) Si tratta di assegnazioni effettuate dal CIPE per diverse tipologie di programmi o progetti. In dettaglio: Autoimpiego,  Azioni di sistema, Contratti istituzionali di sviluppo (CIS) Area di Taranto, CIS Foggia, CIS Molise, Cittadella giudiziaria di Salerno, Completamenti, Contratti di sviluppo, Conti Pubblici Territoriali, Giovani imprenditori nel Mezzogiorno, Piano beni confiscati esemplari - La Balzana, Lampedusa, Matera capitale della cultura 2019, Ospedale unico di Ornavasso, Palazzo di giustizia di Reggio Calabria, Parco città della salute di Torino, Poli tecnologici Centro-nord, Poli tecnologici P.A. Bolzano, Porto di Livorno, Presidio ospedaliero di Prato, Programma Sensi contemporanei, SIN brindisi, SIN Piombino, SIN Trieste, Voucher digitalizzazione PMI.</t>
  </si>
  <si>
    <t>(5) Si tratta di assegnazioni o riduzioni effettuate per legge per diverse tipologie di programmi o progetti. In dettaglio: Capitali italiane della cultura, Agricoltura Puglia, Alluvione Sardegna, Ammortizzatori sociali, Autostrada A24-A25, Bando aree urbane degradate, Fondo di garanzia PMI, Bando sicurezza periferie, Credito d'imposta investimenti, Economia circolare, Edifici scolastici statali, Energia Comuni, Eventi calamitosi 2009, Fondo Imprese Sud PMI, Imprenditoria giovanile agricoltura, Istituti studi storici e filosofici Napoli, Metanizzazione, Sicurezza pubblica, Società risorse Idriche, Xylella, Zone economiche speciali, Fondo Cresci al SUD, contributo per la gestione dell'emergenza ILVA.</t>
  </si>
  <si>
    <t>(6) Si tratta delle assegnazioni effettuate a partire da luglio 2020 a favore di Amministrazioni Centrali e Regionali ex artt. 241 e 242 del DL n. 34/2020 e s.m.i., che prevedono la possibilità di utilizzare risorse del Fondo sviluppo e coesione per fronteggiare la crisi pandemica, in raccordo con la riprogrammazione dei Programmi operativi dei Fondi strutturali e di investimento europei (SIE) 2014-2020.</t>
  </si>
  <si>
    <t>(7) Il Totale non include le risorse FSC (889,9 milioni di euro) destinate al cofinanziamento dei Programmi europei 2014-2020, le riassegnazioni a Programmi del ciclo 2007-2013 effettuate con la Delibera CIPE 21/2014 (1.136,8 milioni di euro), la riduzione del FSC destinata a incrementare il Fondo di Garanzia per le PMI (300 milioni di euro), il completamento di progetti dei programmi dei fondi strutturali 2007-2013 (7,5 milioni di euro),  risorse destinate al ripiano di debiti regionali TPL (756,8 Milioni di euro). Sono inoltre escluse le risorse destinate al completamento del Palazzo di giustizia di Lecco (0,47 milioni di euro) monitorate nel 2007-2013, contributi finanza pubblica della Regione Siciliana (140 milioni di euro).</t>
  </si>
  <si>
    <t xml:space="preserve">Monitorato (2)
</t>
  </si>
  <si>
    <t>Agricoltura (4)</t>
  </si>
  <si>
    <t>Ambiente (5)</t>
  </si>
  <si>
    <t>Banda ultra larga</t>
  </si>
  <si>
    <t>Beni confiscati</t>
  </si>
  <si>
    <t>Cultura e turismo (6)</t>
  </si>
  <si>
    <t>Dissesto idrogeologico (7)</t>
  </si>
  <si>
    <t>Dissesto idrogeologico (8)</t>
  </si>
  <si>
    <t>Imprese e competitività</t>
  </si>
  <si>
    <t>Infrastrutture (9)</t>
  </si>
  <si>
    <t>Ricerca e innovazione</t>
  </si>
  <si>
    <t>Salute</t>
  </si>
  <si>
    <t>Sport e periferie</t>
  </si>
  <si>
    <t xml:space="preserve">(1) Dotazioni Fondo sviluppo e coesione (FSC) 2014-2020 assegnate dal CIPE. </t>
  </si>
  <si>
    <t xml:space="preserve">(2) Il dato di attuazione (monitorato, impegnato e pagato) fa riferimento a quanto ammesso sui programmi FSC monitorati. </t>
  </si>
  <si>
    <t>(4) L'assegnazione al Piano Agricoltura non considera le riduzioni di 100 Meuro previste ai sensi del comma 6 dell'art. 63 del DL 16 luglio 2020, n. 76 ma non ancora disposte dal CIPE</t>
  </si>
  <si>
    <t>(5) La dotazione programmata del Piano Ambiente tiene conto della riduzione operata con la Delibera n. 31 del 28 luglio 2020, per 386,2 milioni di euro, a esito dell'istruttoria ex art. 44 del DL 34/2019 e s.m.i.</t>
  </si>
  <si>
    <t>(6) L'assegnazione al Piano Cultura e Turismo non considera le riduzioni operate dal DL 34/2020 e in particolare 100 Meuro ex art. 178, 50 Meuro ex art. 183 e 50 Meuro ex art. 184.1</t>
  </si>
  <si>
    <t>(7) Per il Piano stralcio per la mitigazione dissesto idrogeologico in aree metropolitane e urbane di cui alla Delibera CIPE n. 32 del 20/02/2015 si riporta la dotazione a valere su risorse FSC 2014-2020 (450 milioni di euro) e la quota di FSC 2007-2013 (110 milioni di euro).</t>
  </si>
  <si>
    <t>(8) I dati fanno riferimento al Fondo Progettazione previsto dalla Delibera CIPE n. 32 del 20/02/2015</t>
  </si>
  <si>
    <t>(9) La dotazione programmata del Piano Infrastrutture tiene conto della riduzione operata con la Delibera n. 32 del 28 luglio 2020, per 1.082,0 milioni di euro, a esito dell'istruttoria ex art. 44 del DL 34/2019 e s.m.i.</t>
  </si>
  <si>
    <t>PATTI PER LO SVILUPPO; PROGRAMMAZIONE 2014 – 2020; FONDO SVILUPPO E COESIONE; 
RISORSE PROGRAMMATE E AVANZAMENTO FINANZIARIO (milioni di euro)</t>
  </si>
  <si>
    <t>REGIONI CENTRO-NORD</t>
  </si>
  <si>
    <t>Emilia-Romagna (4)</t>
  </si>
  <si>
    <t>CITTA' METROP. CENTRO-NORD</t>
  </si>
  <si>
    <t>Milano</t>
  </si>
  <si>
    <t>Venezia</t>
  </si>
  <si>
    <t>Genova</t>
  </si>
  <si>
    <t>Bologna (4)</t>
  </si>
  <si>
    <t>Firenze</t>
  </si>
  <si>
    <r>
      <rPr>
        <sz val="9"/>
        <color rgb="FF000000"/>
        <rFont val="Calibri"/>
      </rPr>
      <t>REGIONI MEZZOGIORNO</t>
    </r>
    <r>
      <rPr>
        <vertAlign val="superscript"/>
        <sz val="9"/>
        <color rgb="FF000000"/>
        <rFont val="Calibri"/>
      </rPr>
      <t>3</t>
    </r>
  </si>
  <si>
    <t>Sardegna (5)</t>
  </si>
  <si>
    <r>
      <rPr>
        <sz val="9"/>
        <color rgb="FF000000"/>
        <rFont val="Calibri"/>
      </rPr>
      <t>CITTA' METROP. MEZZOGIORNO</t>
    </r>
    <r>
      <rPr>
        <vertAlign val="superscript"/>
        <sz val="9"/>
        <color rgb="FF000000"/>
        <rFont val="Calibri"/>
      </rPr>
      <t>4</t>
    </r>
  </si>
  <si>
    <t>Napoli</t>
  </si>
  <si>
    <t>Bari</t>
  </si>
  <si>
    <t>Reggio Calabria</t>
  </si>
  <si>
    <t>Messina</t>
  </si>
  <si>
    <t>Palermo</t>
  </si>
  <si>
    <t>Catania</t>
  </si>
  <si>
    <t>Cagliari</t>
  </si>
  <si>
    <t>(2) Il dato di attuazione (monitorato, impegnato e pagato) fa riferimento a quanto ammesso sui programmi FSC monitorati. È possibile che il costo coesione monitorato sia essere superiore alla dotazione di Risorse coesione programmate in ragione della compresenza nei Patti di risorse ordinarie attratte nel ciclo 2014-2020 non scorporabili dai dati di attuazione.</t>
  </si>
  <si>
    <t>(4) I Piani operativi territoriali di Emilia-Romagna e Bologna sono riportati in tavola per similarità con i Patti per lo sviluppo.</t>
  </si>
  <si>
    <t>(5) La dotazione del Patto Sardegna include 44,18 milioni di euro di risorse 2000-2006 e 12,55 milioni di euro di risorse 2007-2013 attratte nell'attuazione del Patto</t>
  </si>
  <si>
    <t>Programmazione Coesione Nazionale (4)</t>
  </si>
  <si>
    <t>Programmazione Coesione Regionale (5)</t>
  </si>
  <si>
    <t>Altre Assegnazioni CIPE (6)</t>
  </si>
  <si>
    <t>Altre da Fondi (7)</t>
  </si>
  <si>
    <t>Ulteriori destinazioni FSC per Legge o per OPCM (8)</t>
  </si>
  <si>
    <t>(1) Dotazioni Fondo sviluppo e coesione (FSC) 2007-2013 assegnate dal CIPE. Sono incluse le risorse FSC 2014-2020 (965,4 Milioni di euro) riassegnate dal CIPE ai programmi FSC 2007-2013 a valle delle sanzioni di cui alla delibera CIPE 21/2014.</t>
  </si>
  <si>
    <t xml:space="preserve">(2) Il dato di attuazione (monitorato, impegnato e pagato) fa riferimento a quanto ammesso sui programmi FSC monitorati. Il dato include anche la quota di risorse rivenienti dalla programmazione 2000-2006 riprogrammate a sostegno di iniziative del ciclo 2007-2013 a titolarità delle Regioni (860,2 milioni di euro). </t>
  </si>
  <si>
    <t xml:space="preserve">(4) Nella Programmazione di coesione nazionale sono riportate solo le assegnazioni del CIPE a titolarità di Amministrazioni Centrali. In particolare Museo nazionale di Reggio Calabria, Poli museali nazionali, nuova imprenditorialità agricola, Sicurezza edifici scolastici, Piano sicurezza urbana Roma.    </t>
  </si>
  <si>
    <t xml:space="preserve">(5) Nella programmazione di coesione regionale sono incluse le dotazioni Fondo sviluppo e coesione assegnate dal CIPE tenendo conto anche dei provvedimenti che hanno operato riduzioni. Sono incluse le risorse FSC 2014-2020 (1.136,8 Milioni di euro) riassegnate dal CIPE ai medesimi programmi di provenienza a valle delle sanzioni di cui alla delibera CIPE 21/2014. Il dato di attuazione fa riferimento al finanziamento di fonte Fondo sviluppo e coesione nei programmi monitorati e include, pertanto, anche la quota di risorse rivenienti dalla programmazione 2000-2006 riprogrammate a sostegno di iniziative del ciclo 2007-2013 a titolarità delle Regioni (881,7 milioni di euro). </t>
  </si>
  <si>
    <t>(6) Risorse assegnate dal CIPE a titolarità varia. Includono le risorse destinate a Città della scienza, Palazzo di giustizia di Lecco, Porti minori di Bari, Regolazioni Porto di Messina, SIN Piombino, Impianti sportivi gruppi militari, Museo delle terme di Montecatini, Expo, risorse destinate a Comuni, Compensazioni ambientali Campania e Emergenza rifiuti Campania.</t>
  </si>
  <si>
    <t>(7) Si tratta di risorse assegnate a interventi monitorati, originariamente finanziati dai Fondi nazionali di cui alla nota successiva e quindi salvaguardati ai sensi della delibera CIPE n.6/2012.</t>
  </si>
  <si>
    <t>(8) Si tratta di reindirizzi delle risorse FSC operati per legge per esigenze generali di finanza pubblica (3.553,3 milioni di euro per ripiano di debiti per sanità e Trasporto pubblico locale, TPL), per ordinanze di protezione civile per fronteggiare situazioni di emergenza (1.465,7 milioni di euro) e per definire coperture di altre iniziative non inquadrabili nelle politiche di coesione. Con l’articolo 18 della legge n. 2/2009, le risorse FSC nazionali sono infatti confluite in tre Fondi successivamente ridotti per far fronte a oneri di finanza pubblica con la delibera CIPE n.6/2012: Fondo sociale per occupazione e formazione (2.500,0 milioni di euro), Fondo infrastrutture (8.470.8 milioni di euro) e Fondo strategico per il Paese a sostegno dell’economia reale (7.634,9 milioni di euro). Viene inoltre detratto il valore dei progetti dei Fondi già conteggiati nella voce “altre assegnazioni CIPE” 581,6 milioni di euro).</t>
  </si>
  <si>
    <t>Ricostruzione R-E</t>
  </si>
  <si>
    <t>Lazio (4)</t>
  </si>
  <si>
    <t>Abruzzo (PAR+PRA)</t>
  </si>
  <si>
    <t>Molise (PAR+PRA)</t>
  </si>
  <si>
    <t>Pra Campania</t>
  </si>
  <si>
    <t>Pra Puglia</t>
  </si>
  <si>
    <t>Pra Basilicata</t>
  </si>
  <si>
    <t>Pra Calabria</t>
  </si>
  <si>
    <t>Pra Sicilia</t>
  </si>
  <si>
    <t>Pra Sardegna</t>
  </si>
  <si>
    <t>Ob. Di Servizio (5)</t>
  </si>
  <si>
    <t xml:space="preserve">CIS </t>
  </si>
  <si>
    <t>Salerno-Reg. C.</t>
  </si>
  <si>
    <t>Dir. Ferroviarie (6)</t>
  </si>
  <si>
    <t>CPT</t>
  </si>
  <si>
    <t>Fondo Premiale CPT Centro Nord</t>
  </si>
  <si>
    <t>Fondo Premiale CPT Mezzogiorno</t>
  </si>
  <si>
    <t xml:space="preserve">(1) Dotazioni Fondo sviluppo e coesione (FSC) 2007-2013 assegnate dal CIPE. Nelle Regioni del Centro-Nord e in Abruzzo e Molise sono stati finanziati dei Programmi attuativi regionali (PAR) mentre per le Regioni del Mezzogiorno gli stanziamenti sono intervenuti con delibere settoriali o territoriali e hanno assunto una forma programmatica unitaria ai fini del monitoraggio attraverso la creazione di cosiddetti Programmi regionali di attuazione (PRA).  Il dato include anche la quota di risorse rivenienti dalla programmazione 2000-2006 riprogrammate a sostegno di iniziative del ciclo 2007-2013 a titolarità delle Regioni (860,2 milioni di euro) e  le risorse FSC 2014-2020 (965,4 Milioni di euro) riassegnate dal CIPE ai medesimi programmi di provenienza a valle delle sanzioni di cui alla delibera CIPE 21/2014. Non sono conteggiate le risorse destinate dalle Regioni per ordinanze della Protezione civile (OPCM), esigenze straordinarie di finanza pubblica e copertura di debiti, nonché le risorse oggetto di sanzioni ai sensi delle delibere CIPE 21/2014 e 97/2017. </t>
  </si>
  <si>
    <t xml:space="preserve">(2) Il dato di attuazione (monitorato, impegnato e pagato) fa riferimento a quanto ammesso sui programmi FSC monitorati. È possibile che il costo dei fondi coesione monitorato sia superiore alla dotazione di risorse coesione programmate in ragione della compresenza di risorse FSC 2000-2006 attratte nella programmazione 2007-2013 non scorporabili dai dati di attuazione. </t>
  </si>
  <si>
    <t>(4) La Regione Lazio ha interamente devoluto la propria dotazione FSC 2007-2013 a copertura del debito sanitario e non è pertanto riportata nella tavola (cfr. Nota 2).</t>
  </si>
  <si>
    <t xml:space="preserve">(5) Le risorse destinate alle singole regioni del Mezzogiorno per gli obiettivi di servizio includono anche 25,8 milioni di euro destinati ai Ministeri dell'istruzione, l'università e la ricerca e 13,0 milioni di euro per Assistenza tecnica. Si riporta di seguito il dettaglio delle assegnazioni: Abruzzo (50,7 milioni di euro), Molise (24,1 milioni di euro), Campania (229,8 milioni di euro), Puglia (157,1 milioni di euro), Basilicata (47,8 milioni di euro), Calabria (100,8 milioni di euro), Sicilia (201,8 milioni di euro), Sardegna (143,0 milioni di euro).         </t>
  </si>
  <si>
    <t xml:space="preserve">(6) Il programma "Direttrici ferroviarie" include le risorse regionali FSC assegnate con la delibera CIPE n.62/2011 che contribuiscono ai Contratti istituzionali di sviluppo dedicati alle tratte Napoli - Bari- Taranto (990 milioni di euro di risorse assegnate) e Salerno-Reggio Calabria (40 milioni di euro di risorse assegnate). Il CIS relativo alla tratta Catania-Palermo è invece sostenuto da risorse regionali e nazionali di fonte comunitaria (FESR). </t>
  </si>
  <si>
    <t>2 Per i PON che intervengono su diverse categorie di aree ovvero per i POR che hanno tassi di cofinanziamento differenti per asse, il valore di N+3 è frutto di una stima calcolata sul tasso medio di cofinanziamento del Programma.</t>
  </si>
  <si>
    <t>2 Per il POR Abruzzo FSE risultano ulteriori 3.474.741,64 di recuperi pendenti, per i quali la Commissione Europea provvederà a disimpegnare in seguito all'eventuale esito sfavorevole dei procedimenti giudiziari in corso (si veda Ares(2019)5610215).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</si>
</sst>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_€_-;\-* #,##0.0\ _€_-;_-* \-?\ _€_-;_-@"/>
    <numFmt numFmtId="165" formatCode="#,##0.0"/>
    <numFmt numFmtId="166" formatCode="_-* #,##0.0_-;\-* #,##0.0_-;_-* \-?_-;_-@"/>
    <numFmt numFmtId="167" formatCode="_-* #,##0.0\ _€_-;\-* #,##0.0\ _€_-;_-* &quot;-&quot;?\ _€_-;_-@"/>
    <numFmt numFmtId="168" formatCode="_-* #,##0.0000_-;\-* #,##0.0000_-;_-* \-?_-;_-@"/>
  </numFmts>
  <fonts count="48">
    <font>
      <sz val="10"/>
      <color rgb="FF000000"/>
      <name val="Arial"/>
    </font>
    <font>
      <b/>
      <sz val="10"/>
      <color rgb="FF000000"/>
      <name val="Calibri"/>
    </font>
    <font>
      <b/>
      <sz val="10"/>
      <color rgb="FF000000"/>
      <name val="Arial"/>
    </font>
    <font>
      <sz val="8"/>
      <color rgb="FF000000"/>
      <name val="Calibri"/>
    </font>
    <font>
      <sz val="9"/>
      <color rgb="FF000000"/>
      <name val="Calibri"/>
    </font>
    <font>
      <sz val="10"/>
      <color rgb="FF000000"/>
      <name val="Calibri"/>
    </font>
    <font>
      <b/>
      <i/>
      <sz val="12"/>
      <color rgb="FF000000"/>
      <name val="Calibri"/>
    </font>
    <font>
      <b/>
      <sz val="12"/>
      <color rgb="FF000000"/>
      <name val="Calibri"/>
    </font>
    <font>
      <sz val="10"/>
      <name val="Arial"/>
    </font>
    <font>
      <sz val="12"/>
      <color rgb="FF000000"/>
      <name val="Calibri"/>
    </font>
    <font>
      <sz val="12"/>
      <color theme="1"/>
      <name val="Calibri"/>
    </font>
    <font>
      <sz val="10"/>
      <color rgb="FFFF0000"/>
      <name val="Calibri"/>
    </font>
    <font>
      <i/>
      <sz val="12"/>
      <color rgb="FF000000"/>
      <name val="Calibri"/>
    </font>
    <font>
      <sz val="11"/>
      <color rgb="FF000000"/>
      <name val="Calibri"/>
    </font>
    <font>
      <u/>
      <sz val="12"/>
      <color rgb="FF000000"/>
      <name val="Calibri"/>
    </font>
    <font>
      <sz val="8"/>
      <color rgb="FF000000"/>
      <name val="Libre Franklin"/>
    </font>
    <font>
      <b/>
      <sz val="10"/>
      <color theme="0"/>
      <name val="Calibri"/>
    </font>
    <font>
      <sz val="9"/>
      <color theme="1"/>
      <name val="Calibri"/>
    </font>
    <font>
      <sz val="10"/>
      <color theme="1"/>
      <name val="Calibri"/>
    </font>
    <font>
      <b/>
      <sz val="10"/>
      <color theme="1"/>
      <name val="Calibri"/>
    </font>
    <font>
      <sz val="10"/>
      <color theme="1"/>
      <name val="Arial"/>
    </font>
    <font>
      <i/>
      <sz val="11"/>
      <color theme="1"/>
      <name val="Calibri"/>
    </font>
    <font>
      <sz val="11"/>
      <color theme="1"/>
      <name val="Calibri"/>
    </font>
    <font>
      <sz val="8"/>
      <color rgb="FF000000"/>
      <name val="Arial"/>
    </font>
    <font>
      <i/>
      <sz val="11"/>
      <color rgb="FF000000"/>
      <name val="Calibri"/>
    </font>
    <font>
      <b/>
      <sz val="10"/>
      <color rgb="FFFFFFFF"/>
      <name val="Calibri"/>
    </font>
    <font>
      <sz val="11"/>
      <color rgb="FF000000"/>
      <name val="Arial"/>
    </font>
    <font>
      <sz val="11"/>
      <color rgb="FF000000"/>
      <name val="Libre Franklin"/>
    </font>
    <font>
      <sz val="10"/>
      <color rgb="FFFFFFFF"/>
      <name val="Calibri"/>
    </font>
    <font>
      <i/>
      <sz val="10"/>
      <color rgb="FF000000"/>
      <name val="Calibri"/>
    </font>
    <font>
      <vertAlign val="superscript"/>
      <sz val="10"/>
      <color rgb="FF000000"/>
      <name val="Calibri"/>
    </font>
    <font>
      <vertAlign val="superscript"/>
      <sz val="10"/>
      <color rgb="FF000000"/>
      <name val="Calibri"/>
    </font>
    <font>
      <vertAlign val="superscript"/>
      <sz val="10"/>
      <color rgb="FF212121"/>
      <name val="Calibri"/>
    </font>
    <font>
      <vertAlign val="superscript"/>
      <sz val="10"/>
      <color rgb="FF000000"/>
      <name val="Calibri"/>
    </font>
    <font>
      <vertAlign val="superscript"/>
      <sz val="10"/>
      <color rgb="FF000000"/>
      <name val="Calibri"/>
    </font>
    <font>
      <vertAlign val="superscript"/>
      <sz val="10"/>
      <color rgb="FF000000"/>
      <name val="Calibri"/>
    </font>
    <font>
      <vertAlign val="superscript"/>
      <sz val="10"/>
      <color rgb="FF000000"/>
      <name val="Calibri"/>
    </font>
    <font>
      <sz val="10"/>
      <color rgb="FFFF0000"/>
      <name val="Arial"/>
    </font>
    <font>
      <b/>
      <sz val="11"/>
      <color rgb="FF000000"/>
      <name val="Calibri"/>
    </font>
    <font>
      <sz val="8"/>
      <color rgb="FFFF0000"/>
      <name val="Calibri"/>
    </font>
    <font>
      <sz val="8"/>
      <color rgb="FFFF0000"/>
      <name val="Arial"/>
    </font>
    <font>
      <b/>
      <sz val="10"/>
      <color rgb="FFFF0000"/>
      <name val="Calibri"/>
    </font>
    <font>
      <sz val="10"/>
      <color rgb="FF212121"/>
      <name val="Calibri"/>
    </font>
    <font>
      <u/>
      <sz val="10"/>
      <color rgb="FF212121"/>
      <name val="Calibri"/>
    </font>
    <font>
      <u/>
      <sz val="10"/>
      <color rgb="FF000000"/>
      <name val="Calibri"/>
    </font>
    <font>
      <b/>
      <vertAlign val="superscript"/>
      <sz val="10"/>
      <color rgb="FF000000"/>
      <name val="Calibri"/>
    </font>
    <font>
      <vertAlign val="superscript"/>
      <sz val="9"/>
      <color rgb="FF000000"/>
      <name val="Calibri"/>
    </font>
    <font>
      <sz val="10"/>
      <color rgb="FF000000"/>
      <name val="Calibri"/>
      <family val="2"/>
    </font>
  </fonts>
  <fills count="9">
    <fill>
      <patternFill patternType="none"/>
    </fill>
    <fill>
      <patternFill patternType="gray125"/>
    </fill>
    <fill>
      <patternFill patternType="solid">
        <fgColor theme="0"/>
        <bgColor theme="0"/>
      </patternFill>
    </fill>
    <fill>
      <patternFill patternType="solid">
        <fgColor rgb="FFB8CCE4"/>
        <bgColor rgb="FFB8CCE4"/>
      </patternFill>
    </fill>
    <fill>
      <patternFill patternType="solid">
        <fgColor rgb="FFFFFFFF"/>
        <bgColor rgb="FFFFFFFF"/>
      </patternFill>
    </fill>
    <fill>
      <patternFill patternType="solid">
        <fgColor rgb="FFD9D9D9"/>
        <bgColor rgb="FFD9D9D9"/>
      </patternFill>
    </fill>
    <fill>
      <patternFill patternType="solid">
        <fgColor rgb="FF1E3A93"/>
        <bgColor rgb="FF1E3A93"/>
      </patternFill>
    </fill>
    <fill>
      <patternFill patternType="solid">
        <fgColor rgb="FF1E4493"/>
        <bgColor rgb="FF1E4493"/>
      </patternFill>
    </fill>
    <fill>
      <patternFill patternType="solid">
        <fgColor rgb="FFF4F6F8"/>
        <bgColor rgb="FFF4F6F8"/>
      </patternFill>
    </fill>
  </fills>
  <borders count="6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medium">
        <color rgb="FF1E3A93"/>
      </bottom>
      <diagonal/>
    </border>
    <border>
      <left/>
      <right/>
      <top style="dotted">
        <color rgb="FF000000"/>
      </top>
      <bottom style="medium">
        <color rgb="FF1E3A93"/>
      </bottom>
      <diagonal/>
    </border>
    <border>
      <left/>
      <right style="dotted">
        <color rgb="FF000000"/>
      </right>
      <top style="dotted">
        <color rgb="FF000000"/>
      </top>
      <bottom style="medium">
        <color rgb="FF1E3A93"/>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bottom style="thin">
        <color rgb="FF000000"/>
      </bottom>
      <diagonal/>
    </border>
    <border>
      <left/>
      <right/>
      <top/>
      <bottom style="thin">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medium">
        <color rgb="FF000000"/>
      </bottom>
      <diagonal/>
    </border>
    <border>
      <left/>
      <right style="dotted">
        <color rgb="FF000000"/>
      </right>
      <top/>
      <bottom style="medium">
        <color rgb="FF000000"/>
      </bottom>
      <diagonal/>
    </border>
    <border>
      <left style="medium">
        <color rgb="FF000000"/>
      </left>
      <right style="dotted">
        <color rgb="FF000000"/>
      </right>
      <top/>
      <bottom style="medium">
        <color rgb="FF000000"/>
      </bottom>
      <diagonal/>
    </border>
    <border>
      <left/>
      <right style="medium">
        <color rgb="FF000000"/>
      </right>
      <top/>
      <bottom style="medium">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right/>
      <top style="thin">
        <color rgb="FF000000"/>
      </top>
      <bottom/>
      <diagonal/>
    </border>
    <border>
      <left/>
      <right/>
      <top style="thin">
        <color rgb="FF000000"/>
      </top>
      <bottom/>
      <diagonal/>
    </border>
    <border>
      <left/>
      <right/>
      <top style="thin">
        <color rgb="FF000000"/>
      </top>
      <bottom/>
      <diagonal/>
    </border>
  </borders>
  <cellStyleXfs count="1">
    <xf numFmtId="0" fontId="0" fillId="0" borderId="0"/>
  </cellStyleXfs>
  <cellXfs count="314">
    <xf numFmtId="0" fontId="0" fillId="0" borderId="0" xfId="0" applyFont="1" applyAlignment="1"/>
    <xf numFmtId="0" fontId="0" fillId="2" borderId="1" xfId="0" applyFont="1" applyFill="1" applyBorder="1"/>
    <xf numFmtId="0" fontId="1" fillId="3" borderId="2" xfId="0" applyFont="1" applyFill="1" applyBorder="1"/>
    <xf numFmtId="0" fontId="2" fillId="2" borderId="1" xfId="0" applyFont="1" applyFill="1" applyBorder="1"/>
    <xf numFmtId="0" fontId="3" fillId="0" borderId="2" xfId="0" applyFont="1" applyBorder="1"/>
    <xf numFmtId="0" fontId="4" fillId="0" borderId="2" xfId="0" applyFont="1" applyBorder="1" applyAlignment="1">
      <alignment vertical="center"/>
    </xf>
    <xf numFmtId="0" fontId="4" fillId="0" borderId="2" xfId="0" applyFont="1" applyBorder="1" applyAlignment="1">
      <alignment vertical="center" wrapText="1"/>
    </xf>
    <xf numFmtId="0" fontId="1" fillId="0" borderId="0" xfId="0" applyFont="1" applyAlignment="1">
      <alignment horizontal="left" wrapText="1"/>
    </xf>
    <xf numFmtId="164" fontId="0" fillId="0" borderId="0" xfId="0" applyNumberFormat="1" applyFont="1"/>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6"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65" fontId="9" fillId="5" borderId="2" xfId="0" applyNumberFormat="1" applyFont="1" applyFill="1" applyBorder="1" applyAlignment="1">
      <alignment vertical="center" wrapText="1"/>
    </xf>
    <xf numFmtId="165" fontId="9" fillId="5" borderId="2" xfId="0" applyNumberFormat="1" applyFont="1" applyFill="1" applyBorder="1" applyAlignment="1">
      <alignment vertical="center"/>
    </xf>
    <xf numFmtId="165" fontId="7" fillId="5" borderId="2" xfId="0" applyNumberFormat="1" applyFont="1" applyFill="1" applyBorder="1" applyAlignment="1">
      <alignment vertical="center"/>
    </xf>
    <xf numFmtId="0" fontId="9" fillId="0" borderId="2" xfId="0" applyFont="1" applyBorder="1" applyAlignment="1">
      <alignment horizontal="left" vertical="center" wrapText="1"/>
    </xf>
    <xf numFmtId="165" fontId="9" fillId="0" borderId="2" xfId="0" applyNumberFormat="1" applyFont="1" applyBorder="1" applyAlignment="1">
      <alignment vertical="center"/>
    </xf>
    <xf numFmtId="165" fontId="7" fillId="0" borderId="2" xfId="0" applyNumberFormat="1" applyFont="1" applyBorder="1" applyAlignment="1">
      <alignment vertical="center"/>
    </xf>
    <xf numFmtId="166" fontId="10" fillId="5" borderId="1" xfId="0" applyNumberFormat="1" applyFont="1" applyFill="1" applyBorder="1" applyAlignment="1">
      <alignment vertical="center"/>
    </xf>
    <xf numFmtId="165" fontId="10" fillId="5" borderId="2" xfId="0" applyNumberFormat="1" applyFont="1" applyFill="1" applyBorder="1" applyAlignment="1">
      <alignment vertical="center"/>
    </xf>
    <xf numFmtId="165" fontId="0" fillId="0" borderId="0" xfId="0" applyNumberFormat="1" applyFont="1"/>
    <xf numFmtId="166" fontId="11" fillId="0" borderId="0" xfId="0" applyNumberFormat="1" applyFont="1"/>
    <xf numFmtId="166" fontId="5" fillId="0" borderId="0" xfId="0" applyNumberFormat="1" applyFont="1"/>
    <xf numFmtId="166" fontId="9" fillId="0" borderId="0" xfId="0" applyNumberFormat="1" applyFont="1" applyAlignment="1">
      <alignment vertical="center"/>
    </xf>
    <xf numFmtId="0" fontId="7" fillId="0" borderId="2" xfId="0" applyFont="1" applyBorder="1" applyAlignment="1">
      <alignment vertical="center" wrapText="1"/>
    </xf>
    <xf numFmtId="166" fontId="7" fillId="0" borderId="2" xfId="0" applyNumberFormat="1" applyFont="1" applyBorder="1" applyAlignment="1">
      <alignment vertical="center" wrapText="1"/>
    </xf>
    <xf numFmtId="167" fontId="0" fillId="0" borderId="0" xfId="0" applyNumberFormat="1" applyFont="1"/>
    <xf numFmtId="0" fontId="7" fillId="0" borderId="0" xfId="0" applyFont="1" applyAlignment="1">
      <alignment vertical="center" wrapText="1"/>
    </xf>
    <xf numFmtId="166" fontId="7" fillId="0" borderId="0" xfId="0" applyNumberFormat="1" applyFont="1" applyAlignment="1">
      <alignment vertical="center" wrapText="1"/>
    </xf>
    <xf numFmtId="168" fontId="7" fillId="0" borderId="0" xfId="0" applyNumberFormat="1" applyFont="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0" fontId="0" fillId="0" borderId="0" xfId="0" applyFont="1"/>
    <xf numFmtId="0" fontId="0" fillId="0" borderId="0" xfId="0" applyFont="1" applyAlignment="1">
      <alignment horizontal="left"/>
    </xf>
    <xf numFmtId="0" fontId="15" fillId="0" borderId="0" xfId="0" applyFont="1"/>
    <xf numFmtId="0" fontId="7" fillId="0" borderId="0" xfId="0" applyFont="1" applyAlignment="1">
      <alignment horizontal="center" vertical="center"/>
    </xf>
    <xf numFmtId="0" fontId="9" fillId="0" borderId="0" xfId="0" applyFont="1" applyAlignment="1">
      <alignment horizontal="center" vertical="center"/>
    </xf>
    <xf numFmtId="165" fontId="9" fillId="4" borderId="2" xfId="0" applyNumberFormat="1" applyFont="1" applyFill="1" applyBorder="1" applyAlignment="1">
      <alignment vertical="center"/>
    </xf>
    <xf numFmtId="165" fontId="7" fillId="4" borderId="2" xfId="0" applyNumberFormat="1" applyFont="1" applyFill="1" applyBorder="1" applyAlignment="1">
      <alignment vertical="center"/>
    </xf>
    <xf numFmtId="165" fontId="1" fillId="0" borderId="0" xfId="0" applyNumberFormat="1" applyFont="1" applyAlignment="1">
      <alignment horizontal="right" vertical="center"/>
    </xf>
    <xf numFmtId="0" fontId="7" fillId="4" borderId="2" xfId="0" applyFont="1" applyFill="1" applyBorder="1" applyAlignment="1">
      <alignment vertical="center" wrapText="1"/>
    </xf>
    <xf numFmtId="166" fontId="7" fillId="4" borderId="2" xfId="0" applyNumberFormat="1" applyFont="1" applyFill="1" applyBorder="1" applyAlignment="1">
      <alignment vertical="center" wrapText="1"/>
    </xf>
    <xf numFmtId="0" fontId="7" fillId="4" borderId="9" xfId="0" applyFont="1" applyFill="1" applyBorder="1" applyAlignment="1">
      <alignment vertical="center" wrapText="1"/>
    </xf>
    <xf numFmtId="166" fontId="7" fillId="4" borderId="9" xfId="0" applyNumberFormat="1" applyFont="1" applyFill="1" applyBorder="1" applyAlignment="1">
      <alignment vertical="center" wrapText="1"/>
    </xf>
    <xf numFmtId="165" fontId="12" fillId="0" borderId="0" xfId="0" applyNumberFormat="1" applyFont="1" applyAlignment="1">
      <alignment vertical="center"/>
    </xf>
    <xf numFmtId="0" fontId="1" fillId="0" borderId="0" xfId="0" applyFont="1" applyAlignment="1">
      <alignment horizontal="left" vertical="center" wrapText="1"/>
    </xf>
    <xf numFmtId="0" fontId="16" fillId="6" borderId="10" xfId="0" applyFont="1" applyFill="1" applyBorder="1" applyAlignment="1">
      <alignment horizontal="center" vertical="center" wrapText="1"/>
    </xf>
    <xf numFmtId="0" fontId="18" fillId="0" borderId="2" xfId="0" applyFont="1" applyBorder="1"/>
    <xf numFmtId="3" fontId="18" fillId="0" borderId="2" xfId="0" applyNumberFormat="1" applyFont="1" applyBorder="1" applyAlignment="1">
      <alignment horizontal="center" vertical="center"/>
    </xf>
    <xf numFmtId="165" fontId="18" fillId="0" borderId="2" xfId="0" applyNumberFormat="1" applyFont="1" applyBorder="1" applyAlignment="1">
      <alignment horizontal="right" vertical="center"/>
    </xf>
    <xf numFmtId="165" fontId="0" fillId="2" borderId="1" xfId="0" applyNumberFormat="1" applyFont="1" applyFill="1" applyBorder="1"/>
    <xf numFmtId="0" fontId="19" fillId="0" borderId="2" xfId="0" applyFont="1" applyBorder="1"/>
    <xf numFmtId="3" fontId="19" fillId="0" borderId="2" xfId="0" applyNumberFormat="1" applyFont="1" applyBorder="1" applyAlignment="1">
      <alignment horizontal="center" vertical="center"/>
    </xf>
    <xf numFmtId="165" fontId="19" fillId="0" borderId="2" xfId="0" applyNumberFormat="1" applyFont="1" applyBorder="1" applyAlignment="1">
      <alignment horizontal="right" vertical="center"/>
    </xf>
    <xf numFmtId="0" fontId="19" fillId="0" borderId="11" xfId="0" applyFont="1" applyBorder="1"/>
    <xf numFmtId="3" fontId="19" fillId="0" borderId="11" xfId="0" applyNumberFormat="1" applyFont="1" applyBorder="1" applyAlignment="1">
      <alignment horizontal="center" vertical="center"/>
    </xf>
    <xf numFmtId="165" fontId="19" fillId="0" borderId="11" xfId="0" applyNumberFormat="1" applyFont="1" applyBorder="1" applyAlignment="1">
      <alignment horizontal="right" vertical="center"/>
    </xf>
    <xf numFmtId="0" fontId="19" fillId="4" borderId="2" xfId="0" applyFont="1" applyFill="1" applyBorder="1" applyAlignment="1">
      <alignment horizontal="left"/>
    </xf>
    <xf numFmtId="0" fontId="20" fillId="0" borderId="2" xfId="0" applyFont="1" applyBorder="1"/>
    <xf numFmtId="3" fontId="19" fillId="0" borderId="2" xfId="0" applyNumberFormat="1" applyFont="1" applyBorder="1" applyAlignment="1">
      <alignment horizontal="center" vertical="center" wrapText="1"/>
    </xf>
    <xf numFmtId="165" fontId="19" fillId="0" borderId="2" xfId="0" applyNumberFormat="1" applyFont="1" applyBorder="1" applyAlignment="1">
      <alignment horizontal="right" vertical="center" wrapText="1"/>
    </xf>
    <xf numFmtId="0" fontId="21" fillId="2" borderId="1" xfId="0" applyFont="1" applyFill="1" applyBorder="1" applyAlignment="1">
      <alignment vertical="top"/>
    </xf>
    <xf numFmtId="0" fontId="20" fillId="2" borderId="1" xfId="0" applyFont="1" applyFill="1" applyBorder="1"/>
    <xf numFmtId="3" fontId="20" fillId="2" borderId="1" xfId="0" applyNumberFormat="1" applyFont="1" applyFill="1" applyBorder="1" applyAlignment="1">
      <alignment horizontal="center"/>
    </xf>
    <xf numFmtId="165" fontId="21" fillId="2" borderId="1" xfId="0" applyNumberFormat="1" applyFont="1" applyFill="1" applyBorder="1" applyAlignment="1">
      <alignment vertical="top"/>
    </xf>
    <xf numFmtId="0" fontId="23" fillId="2" borderId="1" xfId="0" applyFont="1" applyFill="1" applyBorder="1"/>
    <xf numFmtId="0" fontId="13" fillId="2" borderId="1" xfId="0" applyFont="1" applyFill="1" applyBorder="1"/>
    <xf numFmtId="0" fontId="16" fillId="6" borderId="2" xfId="0" applyFont="1" applyFill="1" applyBorder="1" applyAlignment="1">
      <alignment horizontal="center" vertical="center" wrapText="1"/>
    </xf>
    <xf numFmtId="0" fontId="5" fillId="0" borderId="2" xfId="0" applyFont="1" applyBorder="1"/>
    <xf numFmtId="165" fontId="5" fillId="0" borderId="2" xfId="0" applyNumberFormat="1" applyFont="1" applyBorder="1" applyAlignment="1">
      <alignment horizontal="right" vertical="center"/>
    </xf>
    <xf numFmtId="0" fontId="1" fillId="0" borderId="2" xfId="0" applyFont="1" applyBorder="1"/>
    <xf numFmtId="165" fontId="1" fillId="0" borderId="2" xfId="0" applyNumberFormat="1" applyFont="1" applyBorder="1" applyAlignment="1">
      <alignment horizontal="right" vertical="center"/>
    </xf>
    <xf numFmtId="0" fontId="1" fillId="4" borderId="2" xfId="0" applyFont="1" applyFill="1" applyBorder="1" applyAlignment="1">
      <alignment horizontal="left"/>
    </xf>
    <xf numFmtId="0" fontId="0" fillId="0" borderId="2" xfId="0" applyFont="1" applyBorder="1"/>
    <xf numFmtId="165" fontId="1" fillId="0" borderId="2" xfId="0" applyNumberFormat="1" applyFont="1" applyBorder="1" applyAlignment="1">
      <alignment horizontal="right" vertical="center" wrapText="1"/>
    </xf>
    <xf numFmtId="0" fontId="24" fillId="2" borderId="1" xfId="0" applyFont="1" applyFill="1" applyBorder="1" applyAlignment="1">
      <alignment vertical="top"/>
    </xf>
    <xf numFmtId="0" fontId="25" fillId="6" borderId="2" xfId="0" applyFont="1" applyFill="1" applyBorder="1" applyAlignment="1">
      <alignment horizontal="center" vertical="center" wrapText="1"/>
    </xf>
    <xf numFmtId="165" fontId="5" fillId="0" borderId="2" xfId="0" applyNumberFormat="1" applyFont="1" applyBorder="1" applyAlignment="1">
      <alignment horizontal="center" vertical="center"/>
    </xf>
    <xf numFmtId="165" fontId="1" fillId="0" borderId="2" xfId="0" applyNumberFormat="1" applyFont="1" applyBorder="1" applyAlignment="1">
      <alignment horizontal="center" vertical="center"/>
    </xf>
    <xf numFmtId="0" fontId="26" fillId="2" borderId="1" xfId="0" applyFont="1" applyFill="1" applyBorder="1"/>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xf>
    <xf numFmtId="0" fontId="5" fillId="0" borderId="2" xfId="0" applyFont="1" applyBorder="1" applyAlignment="1">
      <alignment horizontal="right"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right" vertical="center"/>
    </xf>
    <xf numFmtId="4" fontId="5" fillId="0" borderId="2" xfId="0" applyNumberFormat="1" applyFont="1" applyBorder="1" applyAlignment="1">
      <alignment horizontal="right" vertical="center"/>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xf>
    <xf numFmtId="4" fontId="1" fillId="0" borderId="2" xfId="0" applyNumberFormat="1" applyFont="1" applyBorder="1" applyAlignment="1">
      <alignment horizontal="right" vertical="center"/>
    </xf>
    <xf numFmtId="0" fontId="1" fillId="0" borderId="2" xfId="0" applyFont="1" applyBorder="1" applyAlignment="1">
      <alignment horizontal="right" vertical="center"/>
    </xf>
    <xf numFmtId="0" fontId="1" fillId="4" borderId="2" xfId="0" applyFont="1" applyFill="1" applyBorder="1" applyAlignment="1">
      <alignment horizontal="left" vertical="center"/>
    </xf>
    <xf numFmtId="4" fontId="1" fillId="4" borderId="2" xfId="0" applyNumberFormat="1" applyFont="1" applyFill="1" applyBorder="1" applyAlignment="1">
      <alignment horizontal="right" vertical="center"/>
    </xf>
    <xf numFmtId="0" fontId="1" fillId="4" borderId="2" xfId="0" applyFont="1" applyFill="1" applyBorder="1" applyAlignment="1">
      <alignment horizontal="right" vertical="center"/>
    </xf>
    <xf numFmtId="0" fontId="5" fillId="4"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5" fillId="4" borderId="2" xfId="0" applyFont="1" applyFill="1" applyBorder="1" applyAlignment="1">
      <alignment horizontal="left" vertical="center"/>
    </xf>
    <xf numFmtId="0" fontId="5" fillId="4" borderId="2" xfId="0" applyFont="1" applyFill="1" applyBorder="1" applyAlignment="1">
      <alignment horizontal="right" vertical="center" wrapText="1"/>
    </xf>
    <xf numFmtId="0" fontId="5" fillId="4" borderId="2" xfId="0" applyFont="1" applyFill="1" applyBorder="1" applyAlignment="1">
      <alignment horizontal="center" vertical="center"/>
    </xf>
    <xf numFmtId="0" fontId="5" fillId="4" borderId="2" xfId="0" applyFont="1" applyFill="1" applyBorder="1" applyAlignment="1">
      <alignment wrapText="1"/>
    </xf>
    <xf numFmtId="0" fontId="5" fillId="0" borderId="2" xfId="0" applyFont="1" applyBorder="1" applyAlignment="1">
      <alignment horizontal="center" vertical="center"/>
    </xf>
    <xf numFmtId="0" fontId="1" fillId="0" borderId="2" xfId="0" applyFont="1" applyBorder="1" applyAlignment="1">
      <alignment horizontal="left" vertical="center"/>
    </xf>
    <xf numFmtId="0" fontId="5" fillId="4" borderId="2" xfId="0" applyFont="1" applyFill="1" applyBorder="1" applyAlignment="1">
      <alignment vertical="center"/>
    </xf>
    <xf numFmtId="0" fontId="29" fillId="0" borderId="2" xfId="0" applyFont="1" applyBorder="1" applyAlignment="1">
      <alignment horizontal="center" vertical="center"/>
    </xf>
    <xf numFmtId="4" fontId="1" fillId="0" borderId="2" xfId="0" applyNumberFormat="1" applyFont="1" applyBorder="1" applyAlignment="1">
      <alignment horizontal="righ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lignment horizontal="right" vertical="center" wrapText="1"/>
    </xf>
    <xf numFmtId="0" fontId="1" fillId="4" borderId="2" xfId="0" applyFont="1" applyFill="1" applyBorder="1"/>
    <xf numFmtId="3"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0" fontId="24" fillId="0" borderId="0" xfId="0" applyFont="1" applyAlignment="1">
      <alignment vertical="top"/>
    </xf>
    <xf numFmtId="0" fontId="26" fillId="0" borderId="0" xfId="0" applyFont="1"/>
    <xf numFmtId="0" fontId="5" fillId="4" borderId="2" xfId="0" applyFont="1" applyFill="1" applyBorder="1"/>
    <xf numFmtId="165" fontId="5" fillId="4" borderId="2" xfId="0" applyNumberFormat="1" applyFont="1" applyFill="1" applyBorder="1" applyAlignment="1">
      <alignment horizontal="right" vertical="center"/>
    </xf>
    <xf numFmtId="3" fontId="5" fillId="4" borderId="2" xfId="0" applyNumberFormat="1" applyFont="1" applyFill="1" applyBorder="1" applyAlignment="1">
      <alignment horizontal="center" vertical="center"/>
    </xf>
    <xf numFmtId="165" fontId="1" fillId="4" borderId="2" xfId="0" applyNumberFormat="1" applyFont="1" applyFill="1" applyBorder="1" applyAlignment="1">
      <alignment horizontal="right" vertical="center" wrapText="1"/>
    </xf>
    <xf numFmtId="3" fontId="1" fillId="4" borderId="2" xfId="0" applyNumberFormat="1" applyFont="1" applyFill="1" applyBorder="1" applyAlignment="1">
      <alignment horizontal="center" vertical="center" wrapText="1"/>
    </xf>
    <xf numFmtId="0" fontId="13" fillId="0" borderId="0" xfId="0" applyFont="1"/>
    <xf numFmtId="165" fontId="1" fillId="4" borderId="2" xfId="0" applyNumberFormat="1" applyFont="1" applyFill="1" applyBorder="1" applyAlignment="1">
      <alignment horizontal="left" vertical="center" wrapText="1"/>
    </xf>
    <xf numFmtId="0" fontId="0" fillId="0" borderId="0" xfId="0" applyFont="1" applyAlignment="1">
      <alignment horizontal="center" vertical="center"/>
    </xf>
    <xf numFmtId="0" fontId="13" fillId="0" borderId="0" xfId="0" applyFont="1" applyAlignment="1">
      <alignment horizontal="center" vertical="center"/>
    </xf>
    <xf numFmtId="0" fontId="5" fillId="0" borderId="2" xfId="0" applyFont="1" applyBorder="1" applyAlignment="1">
      <alignment vertical="top"/>
    </xf>
    <xf numFmtId="3" fontId="5" fillId="0" borderId="2" xfId="0" applyNumberFormat="1" applyFont="1" applyBorder="1" applyAlignment="1">
      <alignment horizontal="right" vertical="center"/>
    </xf>
    <xf numFmtId="3" fontId="1" fillId="0" borderId="2" xfId="0" applyNumberFormat="1" applyFont="1" applyBorder="1" applyAlignment="1">
      <alignment horizontal="right" vertical="center" wrapText="1"/>
    </xf>
    <xf numFmtId="0" fontId="1" fillId="0" borderId="0" xfId="0" applyFont="1" applyAlignment="1">
      <alignment vertical="center" wrapText="1"/>
    </xf>
    <xf numFmtId="0" fontId="1" fillId="0" borderId="47" xfId="0" applyFont="1" applyBorder="1" applyAlignment="1">
      <alignment horizontal="center" vertical="center" wrapText="1"/>
    </xf>
    <xf numFmtId="0" fontId="5" fillId="0" borderId="28" xfId="0" applyFont="1" applyBorder="1" applyAlignment="1">
      <alignment vertical="center" wrapText="1"/>
    </xf>
    <xf numFmtId="0" fontId="5" fillId="0" borderId="49" xfId="0" applyFont="1" applyBorder="1" applyAlignment="1">
      <alignment horizontal="left" vertical="center" wrapText="1"/>
    </xf>
    <xf numFmtId="0" fontId="5" fillId="0" borderId="28" xfId="0" applyFont="1" applyBorder="1" applyAlignment="1">
      <alignment horizontal="center" vertical="center"/>
    </xf>
    <xf numFmtId="3" fontId="24" fillId="0" borderId="0" xfId="0" applyNumberFormat="1" applyFont="1" applyAlignment="1">
      <alignment vertical="top"/>
    </xf>
    <xf numFmtId="0" fontId="1" fillId="0" borderId="49" xfId="0" applyFont="1" applyBorder="1" applyAlignment="1">
      <alignment horizontal="left" vertical="center" wrapText="1"/>
    </xf>
    <xf numFmtId="4" fontId="1" fillId="0" borderId="28" xfId="0" applyNumberFormat="1" applyFont="1" applyBorder="1" applyAlignment="1">
      <alignment horizontal="center" vertical="center"/>
    </xf>
    <xf numFmtId="0" fontId="1" fillId="0" borderId="28" xfId="0" applyFont="1" applyBorder="1" applyAlignment="1">
      <alignment horizontal="center" vertical="center"/>
    </xf>
    <xf numFmtId="0" fontId="1" fillId="0" borderId="50" xfId="0" applyFont="1" applyBorder="1" applyAlignment="1">
      <alignment horizontal="left" vertical="center" wrapText="1"/>
    </xf>
    <xf numFmtId="0" fontId="1" fillId="0" borderId="51" xfId="0" applyFont="1" applyBorder="1" applyAlignment="1">
      <alignment horizontal="center" vertical="center"/>
    </xf>
    <xf numFmtId="0" fontId="1" fillId="0" borderId="52" xfId="0" applyFont="1" applyBorder="1" applyAlignment="1">
      <alignment horizontal="left" vertical="center" wrapText="1"/>
    </xf>
    <xf numFmtId="4" fontId="1" fillId="0" borderId="51" xfId="0" applyNumberFormat="1" applyFont="1" applyBorder="1" applyAlignment="1">
      <alignment horizontal="center" vertical="center"/>
    </xf>
    <xf numFmtId="0" fontId="1" fillId="0" borderId="53" xfId="0"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right" vertical="center"/>
    </xf>
    <xf numFmtId="0" fontId="37" fillId="0" borderId="0" xfId="0" applyFont="1"/>
    <xf numFmtId="165" fontId="2" fillId="0" borderId="0" xfId="0" applyNumberFormat="1" applyFont="1"/>
    <xf numFmtId="0" fontId="2" fillId="0" borderId="0" xfId="0" applyFont="1"/>
    <xf numFmtId="4" fontId="0" fillId="0" borderId="0" xfId="0" applyNumberFormat="1" applyFont="1"/>
    <xf numFmtId="4" fontId="2" fillId="0" borderId="0" xfId="0" applyNumberFormat="1" applyFont="1"/>
    <xf numFmtId="165" fontId="5" fillId="0" borderId="2" xfId="0" applyNumberFormat="1" applyFont="1" applyBorder="1" applyAlignment="1">
      <alignment horizontal="right" vertical="center" wrapText="1"/>
    </xf>
    <xf numFmtId="3" fontId="5" fillId="0" borderId="2" xfId="0" applyNumberFormat="1" applyFont="1" applyBorder="1" applyAlignment="1">
      <alignment horizontal="center" vertical="center" wrapText="1"/>
    </xf>
    <xf numFmtId="165" fontId="5" fillId="0" borderId="2" xfId="0" applyNumberFormat="1" applyFont="1" applyBorder="1" applyAlignment="1">
      <alignment horizontal="right"/>
    </xf>
    <xf numFmtId="3" fontId="5" fillId="0" borderId="2" xfId="0" applyNumberFormat="1" applyFont="1" applyBorder="1" applyAlignment="1">
      <alignment horizontal="center"/>
    </xf>
    <xf numFmtId="0" fontId="23" fillId="0" borderId="0" xfId="0" applyFont="1"/>
    <xf numFmtId="165" fontId="5" fillId="0" borderId="2" xfId="0" applyNumberFormat="1" applyFont="1" applyBorder="1" applyAlignment="1">
      <alignment horizontal="right" wrapText="1"/>
    </xf>
    <xf numFmtId="3" fontId="5" fillId="0" borderId="2" xfId="0" applyNumberFormat="1" applyFont="1" applyBorder="1" applyAlignment="1">
      <alignment horizontal="center" wrapText="1"/>
    </xf>
    <xf numFmtId="165" fontId="1" fillId="0" borderId="2" xfId="0" applyNumberFormat="1" applyFont="1" applyBorder="1" applyAlignment="1">
      <alignment horizontal="right" wrapText="1"/>
    </xf>
    <xf numFmtId="3" fontId="1" fillId="0" borderId="2" xfId="0" applyNumberFormat="1" applyFont="1" applyBorder="1" applyAlignment="1">
      <alignment horizontal="center" wrapText="1"/>
    </xf>
    <xf numFmtId="0" fontId="0" fillId="0" borderId="0" xfId="0" applyFont="1" applyAlignment="1">
      <alignment horizontal="center"/>
    </xf>
    <xf numFmtId="0" fontId="38" fillId="0" borderId="0" xfId="0" applyFont="1" applyAlignment="1">
      <alignment horizontal="center" vertical="center" wrapText="1"/>
    </xf>
    <xf numFmtId="165" fontId="5" fillId="0" borderId="2" xfId="0" applyNumberFormat="1" applyFont="1" applyBorder="1" applyAlignment="1">
      <alignment horizontal="center"/>
    </xf>
    <xf numFmtId="165" fontId="24" fillId="0" borderId="0" xfId="0" applyNumberFormat="1" applyFont="1" applyAlignment="1">
      <alignment vertical="top"/>
    </xf>
    <xf numFmtId="0" fontId="39" fillId="0" borderId="0" xfId="0" applyFont="1"/>
    <xf numFmtId="0" fontId="39" fillId="0" borderId="0" xfId="0" applyFont="1" applyAlignment="1">
      <alignment wrapText="1"/>
    </xf>
    <xf numFmtId="165" fontId="39" fillId="4" borderId="1" xfId="0" applyNumberFormat="1" applyFont="1" applyFill="1" applyBorder="1" applyAlignment="1">
      <alignment horizontal="right"/>
    </xf>
    <xf numFmtId="0" fontId="39" fillId="4" borderId="1" xfId="0" applyFont="1" applyFill="1" applyBorder="1" applyAlignment="1">
      <alignment wrapText="1"/>
    </xf>
    <xf numFmtId="0" fontId="40" fillId="8" borderId="1" xfId="0" applyFont="1" applyFill="1" applyBorder="1"/>
    <xf numFmtId="4" fontId="40" fillId="4" borderId="1" xfId="0" applyNumberFormat="1" applyFont="1" applyFill="1" applyBorder="1" applyAlignment="1">
      <alignment horizontal="right"/>
    </xf>
    <xf numFmtId="4" fontId="39" fillId="0" borderId="0" xfId="0" applyNumberFormat="1" applyFont="1"/>
    <xf numFmtId="165" fontId="39" fillId="0" borderId="0" xfId="0" applyNumberFormat="1" applyFont="1"/>
    <xf numFmtId="0" fontId="37" fillId="8" borderId="1" xfId="0" applyFont="1" applyFill="1" applyBorder="1"/>
    <xf numFmtId="4" fontId="37" fillId="4" borderId="1" xfId="0" applyNumberFormat="1" applyFont="1" applyFill="1" applyBorder="1" applyAlignment="1">
      <alignment horizontal="right"/>
    </xf>
    <xf numFmtId="4" fontId="11" fillId="0" borderId="0" xfId="0" applyNumberFormat="1" applyFont="1"/>
    <xf numFmtId="0" fontId="11" fillId="0" borderId="0" xfId="0" applyFont="1" applyAlignment="1">
      <alignment wrapText="1"/>
    </xf>
    <xf numFmtId="165" fontId="11" fillId="4" borderId="1" xfId="0" applyNumberFormat="1" applyFont="1" applyFill="1" applyBorder="1" applyAlignment="1">
      <alignment horizontal="right"/>
    </xf>
    <xf numFmtId="0" fontId="11" fillId="0" borderId="0" xfId="0" applyFont="1"/>
    <xf numFmtId="0" fontId="41" fillId="0" borderId="0" xfId="0" applyFont="1"/>
    <xf numFmtId="4" fontId="41" fillId="0" borderId="0" xfId="0" applyNumberFormat="1" applyFont="1"/>
    <xf numFmtId="0" fontId="5" fillId="0" borderId="2" xfId="0" applyFont="1" applyBorder="1" applyAlignment="1">
      <alignment horizontal="left"/>
    </xf>
    <xf numFmtId="165" fontId="0" fillId="0" borderId="2" xfId="0" applyNumberFormat="1" applyFont="1" applyBorder="1" applyAlignment="1">
      <alignment horizontal="right" vertical="center"/>
    </xf>
    <xf numFmtId="0" fontId="5" fillId="0" borderId="2" xfId="0" applyFont="1" applyBorder="1" applyAlignment="1">
      <alignment vertical="top" wrapText="1"/>
    </xf>
    <xf numFmtId="0" fontId="1" fillId="4" borderId="2" xfId="0" applyFont="1" applyFill="1" applyBorder="1" applyAlignment="1">
      <alignment vertical="top"/>
    </xf>
    <xf numFmtId="0" fontId="1" fillId="0" borderId="0" xfId="0" applyFont="1" applyAlignment="1">
      <alignment horizontal="left" wrapText="1"/>
    </xf>
    <xf numFmtId="0" fontId="0" fillId="0" borderId="0" xfId="0" applyFont="1" applyAlignment="1"/>
    <xf numFmtId="0" fontId="7" fillId="4" borderId="3" xfId="0" applyFont="1" applyFill="1" applyBorder="1" applyAlignment="1">
      <alignment horizontal="center" vertical="center" wrapText="1"/>
    </xf>
    <xf numFmtId="0" fontId="8" fillId="0" borderId="4" xfId="0" applyFont="1" applyBorder="1"/>
    <xf numFmtId="0" fontId="8" fillId="0" borderId="5" xfId="0" applyFont="1" applyBorder="1"/>
    <xf numFmtId="49" fontId="12" fillId="0" borderId="0" xfId="0" applyNumberFormat="1"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top" wrapText="1"/>
    </xf>
    <xf numFmtId="0" fontId="14" fillId="0" borderId="0" xfId="0" applyFont="1" applyAlignment="1">
      <alignment horizontal="left" vertical="center" wrapText="1"/>
    </xf>
    <xf numFmtId="0" fontId="15" fillId="2" borderId="6" xfId="0" applyFont="1" applyFill="1" applyBorder="1" applyAlignment="1">
      <alignment horizontal="left" vertical="center" wrapText="1"/>
    </xf>
    <xf numFmtId="0" fontId="8" fillId="0" borderId="7" xfId="0" applyFont="1" applyBorder="1"/>
    <xf numFmtId="0" fontId="8" fillId="0" borderId="8" xfId="0" applyFont="1" applyBorder="1"/>
    <xf numFmtId="0" fontId="13" fillId="0" borderId="0" xfId="0" applyFont="1" applyAlignment="1">
      <alignment horizontal="left" vertical="center"/>
    </xf>
    <xf numFmtId="0" fontId="1" fillId="0" borderId="0" xfId="0" applyFont="1" applyAlignment="1">
      <alignment horizontal="left" vertical="top" wrapText="1"/>
    </xf>
    <xf numFmtId="0" fontId="22" fillId="2" borderId="6" xfId="0" applyFont="1" applyFill="1" applyBorder="1" applyAlignment="1">
      <alignment horizontal="left" vertical="center" wrapText="1"/>
    </xf>
    <xf numFmtId="0" fontId="1" fillId="0" borderId="0" xfId="0" applyFont="1" applyAlignment="1">
      <alignment horizontal="left" vertical="center" wrapText="1"/>
    </xf>
    <xf numFmtId="4" fontId="17" fillId="0" borderId="11" xfId="0" applyNumberFormat="1" applyFont="1" applyBorder="1" applyAlignment="1">
      <alignment horizontal="center" vertical="center" wrapText="1"/>
    </xf>
    <xf numFmtId="0" fontId="8" fillId="0" borderId="12" xfId="0" applyFont="1" applyBorder="1"/>
    <xf numFmtId="0" fontId="8" fillId="0" borderId="13" xfId="0" applyFont="1" applyBorder="1"/>
    <xf numFmtId="3" fontId="18" fillId="0" borderId="11" xfId="0" applyNumberFormat="1" applyFont="1" applyBorder="1" applyAlignment="1">
      <alignment horizontal="center" vertical="center"/>
    </xf>
    <xf numFmtId="4" fontId="4" fillId="0" borderId="11" xfId="0" applyNumberFormat="1" applyFont="1" applyBorder="1" applyAlignment="1">
      <alignment horizontal="center" vertical="center" wrapText="1"/>
    </xf>
    <xf numFmtId="0" fontId="27" fillId="2" borderId="6" xfId="0" applyFont="1" applyFill="1" applyBorder="1" applyAlignment="1">
      <alignment horizontal="left" vertical="center" wrapText="1"/>
    </xf>
    <xf numFmtId="0" fontId="1" fillId="0" borderId="3" xfId="0" applyFont="1" applyBorder="1"/>
    <xf numFmtId="0" fontId="1" fillId="2" borderId="14" xfId="0" applyFont="1" applyFill="1" applyBorder="1" applyAlignment="1">
      <alignment horizontal="left" vertical="center" wrapText="1"/>
    </xf>
    <xf numFmtId="0" fontId="8" fillId="0" borderId="15" xfId="0" applyFont="1" applyBorder="1"/>
    <xf numFmtId="0" fontId="8" fillId="0" borderId="16" xfId="0" applyFont="1" applyBorder="1"/>
    <xf numFmtId="0" fontId="8" fillId="0" borderId="17" xfId="0" applyFont="1" applyBorder="1"/>
    <xf numFmtId="0" fontId="8" fillId="0" borderId="18" xfId="0" applyFont="1" applyBorder="1"/>
    <xf numFmtId="0" fontId="8" fillId="0" borderId="19" xfId="0" applyFont="1" applyBorder="1"/>
    <xf numFmtId="0" fontId="28" fillId="6" borderId="3" xfId="0" applyFont="1" applyFill="1" applyBorder="1" applyAlignment="1">
      <alignment vertical="center"/>
    </xf>
    <xf numFmtId="0" fontId="28" fillId="6" borderId="3" xfId="0" applyFont="1" applyFill="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right" vertical="center"/>
    </xf>
    <xf numFmtId="0" fontId="5" fillId="0" borderId="0" xfId="0" applyFont="1" applyAlignment="1">
      <alignment horizontal="left" vertical="center" wrapText="1"/>
    </xf>
    <xf numFmtId="0" fontId="1" fillId="4" borderId="3" xfId="0" applyFont="1" applyFill="1" applyBorder="1" applyAlignment="1">
      <alignment horizontal="right" vertical="center"/>
    </xf>
    <xf numFmtId="0" fontId="30"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5" fillId="0" borderId="0" xfId="0" applyFont="1" applyAlignment="1">
      <alignment horizontal="left" vertical="center"/>
    </xf>
    <xf numFmtId="0" fontId="5" fillId="0" borderId="11" xfId="0" applyFont="1" applyBorder="1" applyAlignment="1">
      <alignment horizontal="center" vertical="center" wrapText="1"/>
    </xf>
    <xf numFmtId="0" fontId="28" fillId="7" borderId="3" xfId="0" applyFont="1" applyFill="1" applyBorder="1" applyAlignment="1">
      <alignment vertical="center"/>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xf>
    <xf numFmtId="0" fontId="33" fillId="0" borderId="0" xfId="0" applyFont="1" applyAlignment="1">
      <alignment horizontal="left" vertical="center" wrapText="1"/>
    </xf>
    <xf numFmtId="0" fontId="5" fillId="0" borderId="0" xfId="0" applyFont="1" applyAlignment="1">
      <alignment horizontal="left" vertical="center"/>
    </xf>
    <xf numFmtId="0" fontId="32" fillId="0" borderId="0" xfId="0" applyFont="1" applyAlignment="1">
      <alignment horizontal="left" vertical="center" wrapText="1"/>
    </xf>
    <xf numFmtId="4" fontId="5" fillId="0" borderId="3" xfId="0" applyNumberFormat="1" applyFont="1" applyBorder="1" applyAlignment="1">
      <alignment horizontal="right" vertical="center"/>
    </xf>
    <xf numFmtId="0" fontId="1" fillId="0" borderId="3" xfId="0" applyFont="1" applyBorder="1" applyAlignment="1">
      <alignment horizontal="left" vertical="center"/>
    </xf>
    <xf numFmtId="4" fontId="1" fillId="0" borderId="3" xfId="0" applyNumberFormat="1" applyFont="1" applyBorder="1" applyAlignment="1">
      <alignment horizontal="right" vertical="center"/>
    </xf>
    <xf numFmtId="0" fontId="5" fillId="0" borderId="26" xfId="0" applyFont="1" applyBorder="1" applyAlignment="1">
      <alignment horizontal="left" vertical="center"/>
    </xf>
    <xf numFmtId="0" fontId="8" fillId="0" borderId="27" xfId="0" applyFont="1" applyBorder="1"/>
    <xf numFmtId="0" fontId="8" fillId="0" borderId="28" xfId="0" applyFont="1" applyBorder="1"/>
    <xf numFmtId="0" fontId="29" fillId="0" borderId="29" xfId="0" applyFont="1" applyBorder="1" applyAlignment="1">
      <alignment horizontal="left" vertical="center"/>
    </xf>
    <xf numFmtId="0" fontId="8" fillId="0" borderId="30" xfId="0" applyFont="1" applyBorder="1"/>
    <xf numFmtId="0" fontId="8" fillId="0" borderId="31" xfId="0" applyFont="1" applyBorder="1"/>
    <xf numFmtId="0" fontId="28" fillId="6"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3" xfId="0" applyFont="1" applyBorder="1"/>
    <xf numFmtId="0" fontId="8" fillId="0" borderId="24" xfId="0" applyFont="1" applyBorder="1"/>
    <xf numFmtId="0" fontId="8" fillId="0" borderId="25" xfId="0" applyFont="1" applyBorder="1"/>
    <xf numFmtId="0" fontId="29" fillId="0" borderId="3" xfId="0" applyFont="1" applyBorder="1" applyAlignment="1">
      <alignment horizontal="center" vertical="center"/>
    </xf>
    <xf numFmtId="0" fontId="28" fillId="6" borderId="35" xfId="0" applyFont="1" applyFill="1" applyBorder="1" applyAlignment="1">
      <alignment horizontal="center" vertical="center" wrapText="1"/>
    </xf>
    <xf numFmtId="0" fontId="8" fillId="0" borderId="36" xfId="0" applyFont="1" applyBorder="1"/>
    <xf numFmtId="0" fontId="8" fillId="0" borderId="37" xfId="0" applyFont="1" applyBorder="1"/>
    <xf numFmtId="0" fontId="8" fillId="0" borderId="38" xfId="0" applyFont="1" applyBorder="1"/>
    <xf numFmtId="0" fontId="8" fillId="0" borderId="39" xfId="0" applyFont="1" applyBorder="1"/>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 fillId="0" borderId="0" xfId="0" applyFont="1" applyAlignment="1">
      <alignment vertical="top" wrapText="1"/>
    </xf>
    <xf numFmtId="0" fontId="24" fillId="0" borderId="21" xfId="0" applyFont="1" applyBorder="1" applyAlignment="1">
      <alignment horizontal="left" vertical="top"/>
    </xf>
    <xf numFmtId="0" fontId="28" fillId="6" borderId="3" xfId="0" applyFont="1" applyFill="1" applyBorder="1" applyAlignment="1">
      <alignment horizontal="left" vertical="center" wrapText="1"/>
    </xf>
    <xf numFmtId="0" fontId="5" fillId="0" borderId="54" xfId="0" applyFont="1" applyBorder="1" applyAlignment="1">
      <alignment horizontal="left" vertical="center" wrapText="1"/>
    </xf>
    <xf numFmtId="0" fontId="8" fillId="0" borderId="55" xfId="0" applyFont="1" applyBorder="1"/>
    <xf numFmtId="0" fontId="8" fillId="0" borderId="56" xfId="0" applyFont="1" applyBorder="1"/>
    <xf numFmtId="0" fontId="28" fillId="6" borderId="40" xfId="0" applyFont="1" applyFill="1" applyBorder="1" applyAlignment="1">
      <alignment vertical="center"/>
    </xf>
    <xf numFmtId="0" fontId="8" fillId="0" borderId="41" xfId="0" applyFont="1" applyBorder="1"/>
    <xf numFmtId="0" fontId="8" fillId="0" borderId="42" xfId="0" applyFont="1" applyBorder="1"/>
    <xf numFmtId="0" fontId="28" fillId="6" borderId="43" xfId="0" applyFont="1" applyFill="1" applyBorder="1" applyAlignment="1">
      <alignment horizontal="left" vertical="center"/>
    </xf>
    <xf numFmtId="0" fontId="8" fillId="0" borderId="44" xfId="0" applyFont="1" applyBorder="1"/>
    <xf numFmtId="0" fontId="8" fillId="0" borderId="45" xfId="0" applyFont="1" applyBorder="1"/>
    <xf numFmtId="0" fontId="5" fillId="0" borderId="46" xfId="0" applyFont="1" applyBorder="1" applyAlignment="1">
      <alignment vertical="top" wrapText="1"/>
    </xf>
    <xf numFmtId="0" fontId="8" fillId="0" borderId="48" xfId="0" applyFont="1" applyBorder="1"/>
    <xf numFmtId="0" fontId="8" fillId="0" borderId="49" xfId="0" applyFont="1" applyBorder="1"/>
    <xf numFmtId="0" fontId="1" fillId="0" borderId="46" xfId="0" applyFont="1" applyBorder="1" applyAlignment="1">
      <alignment horizontal="center" vertical="center" wrapText="1"/>
    </xf>
    <xf numFmtId="0" fontId="5" fillId="0" borderId="11" xfId="0" applyFont="1" applyBorder="1" applyAlignment="1">
      <alignment horizontal="left"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20" xfId="0" applyFont="1" applyBorder="1" applyAlignment="1">
      <alignment horizontal="center" vertical="center" wrapText="1"/>
    </xf>
    <xf numFmtId="0" fontId="5" fillId="0" borderId="11" xfId="0" applyFont="1" applyBorder="1" applyAlignment="1">
      <alignment horizontal="center" vertical="center"/>
    </xf>
    <xf numFmtId="0" fontId="36" fillId="0" borderId="29" xfId="0" applyFont="1" applyBorder="1" applyAlignment="1">
      <alignment horizontal="left" vertical="center" wrapText="1"/>
    </xf>
    <xf numFmtId="0" fontId="5" fillId="0" borderId="26" xfId="0" applyFont="1" applyBorder="1" applyAlignment="1">
      <alignment horizontal="left" vertical="center" wrapText="1"/>
    </xf>
    <xf numFmtId="0" fontId="29" fillId="0" borderId="29" xfId="0" applyFont="1" applyBorder="1" applyAlignment="1">
      <alignment horizontal="left" vertical="center" wrapText="1"/>
    </xf>
    <xf numFmtId="0" fontId="22" fillId="0" borderId="0" xfId="0" applyFont="1" applyAlignment="1">
      <alignment horizontal="left" vertical="center" wrapText="1"/>
    </xf>
    <xf numFmtId="0" fontId="13" fillId="2" borderId="6" xfId="0" applyFont="1" applyFill="1" applyBorder="1" applyAlignment="1">
      <alignment horizontal="left" vertical="center" wrapText="1"/>
    </xf>
    <xf numFmtId="0" fontId="24" fillId="2" borderId="57" xfId="0" applyFont="1" applyFill="1" applyBorder="1" applyAlignment="1">
      <alignment horizontal="left" vertical="top"/>
    </xf>
    <xf numFmtId="0" fontId="8" fillId="0" borderId="58" xfId="0" applyFont="1" applyBorder="1"/>
    <xf numFmtId="0" fontId="8" fillId="0" borderId="59" xfId="0" applyFont="1" applyBorder="1"/>
    <xf numFmtId="0" fontId="13" fillId="0" borderId="0" xfId="0" applyFont="1" applyAlignment="1">
      <alignment horizontal="left" wrapText="1"/>
    </xf>
    <xf numFmtId="0" fontId="1" fillId="4" borderId="3" xfId="0" applyFont="1" applyFill="1" applyBorder="1" applyAlignment="1">
      <alignment horizontal="left"/>
    </xf>
    <xf numFmtId="0" fontId="38" fillId="0" borderId="0" xfId="0" applyFont="1" applyAlignment="1">
      <alignment horizontal="center" vertical="center"/>
    </xf>
    <xf numFmtId="0" fontId="16" fillId="6" borderId="3" xfId="0" applyFont="1" applyFill="1" applyBorder="1" applyAlignment="1">
      <alignment horizontal="left" vertical="center" wrapText="1"/>
    </xf>
    <xf numFmtId="0" fontId="5" fillId="0" borderId="3" xfId="0" applyFont="1" applyBorder="1" applyAlignment="1">
      <alignment horizontal="left" wrapText="1"/>
    </xf>
    <xf numFmtId="0" fontId="5" fillId="0" borderId="3" xfId="0" applyFont="1" applyBorder="1" applyAlignment="1">
      <alignment horizontal="left"/>
    </xf>
    <xf numFmtId="165" fontId="1" fillId="0" borderId="20" xfId="0" applyNumberFormat="1" applyFont="1" applyBorder="1" applyAlignment="1">
      <alignment horizontal="center" vertical="center"/>
    </xf>
    <xf numFmtId="0" fontId="13" fillId="0" borderId="0" xfId="0" applyFont="1" applyAlignment="1">
      <alignment vertical="center" wrapText="1"/>
    </xf>
    <xf numFmtId="0" fontId="5" fillId="0" borderId="11" xfId="0" applyFont="1" applyBorder="1" applyAlignment="1">
      <alignment horizontal="center" vertical="center" textRotation="90" wrapText="1"/>
    </xf>
    <xf numFmtId="0" fontId="1" fillId="0" borderId="3" xfId="0" applyFont="1" applyBorder="1" applyAlignment="1">
      <alignment horizontal="left"/>
    </xf>
    <xf numFmtId="0" fontId="22" fillId="2" borderId="6" xfId="0" applyFont="1" applyFill="1" applyBorder="1" applyAlignment="1">
      <alignment vertical="center" wrapText="1"/>
    </xf>
    <xf numFmtId="0" fontId="22" fillId="0" borderId="0" xfId="0" applyFont="1" applyAlignment="1">
      <alignment vertical="center" wrapText="1"/>
    </xf>
    <xf numFmtId="0" fontId="34" fillId="0" borderId="29" xfId="0" applyFont="1" applyBorder="1" applyAlignment="1">
      <alignment horizontal="left" vertical="center" wrapText="1"/>
    </xf>
    <xf numFmtId="0" fontId="8" fillId="0" borderId="30" xfId="0" applyFont="1" applyBorder="1" applyAlignment="1">
      <alignment wrapText="1"/>
    </xf>
    <xf numFmtId="0" fontId="8" fillId="0" borderId="31" xfId="0" applyFont="1" applyBorder="1" applyAlignment="1">
      <alignment wrapText="1"/>
    </xf>
    <xf numFmtId="0" fontId="5" fillId="0" borderId="32" xfId="0" applyFont="1" applyBorder="1" applyAlignment="1">
      <alignment horizontal="left" vertical="center" wrapText="1"/>
    </xf>
    <xf numFmtId="0" fontId="8" fillId="0" borderId="33" xfId="0" applyFont="1" applyBorder="1" applyAlignment="1">
      <alignment wrapText="1"/>
    </xf>
    <xf numFmtId="0" fontId="8" fillId="0" borderId="34" xfId="0" applyFont="1" applyBorder="1" applyAlignment="1">
      <alignment wrapText="1"/>
    </xf>
    <xf numFmtId="0" fontId="0" fillId="0" borderId="0" xfId="0" applyFont="1" applyAlignment="1">
      <alignment wrapText="1"/>
    </xf>
    <xf numFmtId="0" fontId="35" fillId="0" borderId="32" xfId="0" applyFont="1" applyBorder="1" applyAlignment="1">
      <alignment horizontal="left" vertical="center" wrapText="1"/>
    </xf>
    <xf numFmtId="0" fontId="47" fillId="0" borderId="29"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sfc/en"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c.europa.eu/sfc/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9"/>
  <sheetViews>
    <sheetView zoomScale="70" zoomScaleNormal="70" workbookViewId="0">
      <selection activeCell="E19" sqref="E19"/>
    </sheetView>
  </sheetViews>
  <sheetFormatPr defaultColWidth="14.453125" defaultRowHeight="15" customHeight="1"/>
  <cols>
    <col min="1" max="1" width="9.7265625" customWidth="1"/>
    <col min="2" max="2" width="155.453125" customWidth="1"/>
    <col min="3" max="22" width="10.816406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3.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2" t="s">
        <v>0</v>
      </c>
      <c r="B3" s="2" t="s">
        <v>1</v>
      </c>
      <c r="C3" s="3"/>
      <c r="D3" s="3"/>
      <c r="E3" s="3"/>
      <c r="F3" s="3"/>
      <c r="G3" s="3"/>
      <c r="H3" s="3"/>
      <c r="I3" s="3"/>
      <c r="J3" s="3"/>
      <c r="K3" s="3"/>
      <c r="L3" s="3"/>
      <c r="M3" s="3"/>
      <c r="N3" s="3"/>
      <c r="O3" s="3"/>
      <c r="P3" s="3"/>
      <c r="Q3" s="3"/>
      <c r="R3" s="3"/>
      <c r="S3" s="3"/>
      <c r="T3" s="3"/>
      <c r="U3" s="3"/>
      <c r="V3" s="3"/>
      <c r="W3" s="1"/>
      <c r="X3" s="1"/>
      <c r="Y3" s="1"/>
      <c r="Z3" s="1"/>
    </row>
    <row r="4" spans="1:26" ht="12.75" customHeight="1">
      <c r="A4" s="4" t="s">
        <v>2</v>
      </c>
      <c r="B4" s="5" t="s">
        <v>3</v>
      </c>
      <c r="C4" s="1"/>
      <c r="D4" s="1"/>
      <c r="E4" s="1"/>
      <c r="F4" s="1"/>
      <c r="G4" s="1"/>
      <c r="H4" s="1"/>
      <c r="I4" s="1"/>
      <c r="J4" s="1"/>
      <c r="K4" s="1"/>
      <c r="L4" s="1"/>
      <c r="M4" s="1"/>
      <c r="N4" s="1"/>
      <c r="O4" s="1"/>
      <c r="P4" s="1"/>
      <c r="Q4" s="1"/>
      <c r="R4" s="1"/>
      <c r="S4" s="1"/>
      <c r="T4" s="1"/>
      <c r="U4" s="1"/>
      <c r="V4" s="1"/>
      <c r="W4" s="1"/>
      <c r="X4" s="1"/>
      <c r="Y4" s="1"/>
      <c r="Z4" s="1"/>
    </row>
    <row r="5" spans="1:26" ht="12.75" customHeight="1">
      <c r="A5" s="4" t="s">
        <v>4</v>
      </c>
      <c r="B5" s="5" t="s">
        <v>5</v>
      </c>
      <c r="C5" s="1"/>
      <c r="D5" s="1"/>
      <c r="E5" s="1"/>
      <c r="F5" s="1"/>
      <c r="G5" s="1"/>
      <c r="H5" s="1"/>
      <c r="I5" s="1"/>
      <c r="J5" s="1"/>
      <c r="K5" s="1"/>
      <c r="L5" s="1"/>
      <c r="M5" s="1"/>
      <c r="N5" s="1"/>
      <c r="O5" s="1"/>
      <c r="P5" s="1"/>
      <c r="Q5" s="1"/>
      <c r="R5" s="1"/>
      <c r="S5" s="1"/>
      <c r="T5" s="1"/>
      <c r="U5" s="1"/>
      <c r="V5" s="1"/>
      <c r="W5" s="1"/>
      <c r="X5" s="1"/>
      <c r="Y5" s="1"/>
      <c r="Z5" s="1"/>
    </row>
    <row r="6" spans="1:26" ht="12.75" customHeight="1">
      <c r="A6" s="4" t="s">
        <v>6</v>
      </c>
      <c r="B6" s="5" t="s">
        <v>7</v>
      </c>
      <c r="C6" s="1"/>
      <c r="D6" s="1"/>
      <c r="E6" s="1"/>
      <c r="F6" s="1"/>
      <c r="G6" s="1"/>
      <c r="H6" s="1"/>
      <c r="I6" s="1"/>
      <c r="J6" s="1"/>
      <c r="K6" s="1"/>
      <c r="L6" s="1"/>
      <c r="M6" s="1"/>
      <c r="N6" s="1"/>
      <c r="O6" s="1"/>
      <c r="P6" s="1"/>
      <c r="Q6" s="1"/>
      <c r="R6" s="1"/>
      <c r="S6" s="1"/>
      <c r="T6" s="1"/>
      <c r="U6" s="1"/>
      <c r="V6" s="1"/>
      <c r="W6" s="1"/>
      <c r="X6" s="1"/>
      <c r="Y6" s="1"/>
      <c r="Z6" s="1"/>
    </row>
    <row r="7" spans="1:26" ht="12.75" customHeight="1">
      <c r="A7" s="4" t="s">
        <v>8</v>
      </c>
      <c r="B7" s="5" t="s">
        <v>9</v>
      </c>
      <c r="C7" s="1"/>
      <c r="D7" s="1"/>
      <c r="E7" s="1"/>
      <c r="F7" s="1"/>
      <c r="G7" s="1"/>
      <c r="H7" s="1"/>
      <c r="I7" s="1"/>
      <c r="J7" s="1"/>
      <c r="K7" s="1"/>
      <c r="L7" s="1"/>
      <c r="M7" s="1"/>
      <c r="N7" s="1"/>
      <c r="O7" s="1"/>
      <c r="P7" s="1"/>
      <c r="Q7" s="1"/>
      <c r="R7" s="1"/>
      <c r="S7" s="1"/>
      <c r="T7" s="1"/>
      <c r="U7" s="1"/>
      <c r="V7" s="1"/>
      <c r="W7" s="1"/>
      <c r="X7" s="1"/>
      <c r="Y7" s="1"/>
      <c r="Z7" s="1"/>
    </row>
    <row r="8" spans="1:26" ht="12.75" customHeight="1">
      <c r="A8" s="4" t="s">
        <v>10</v>
      </c>
      <c r="B8" s="5" t="s">
        <v>11</v>
      </c>
      <c r="C8" s="1"/>
      <c r="D8" s="1"/>
      <c r="E8" s="1"/>
      <c r="F8" s="1"/>
      <c r="G8" s="1"/>
      <c r="H8" s="1"/>
      <c r="I8" s="1"/>
      <c r="J8" s="1"/>
      <c r="K8" s="1"/>
      <c r="L8" s="1"/>
      <c r="M8" s="1"/>
      <c r="N8" s="1"/>
      <c r="O8" s="1"/>
      <c r="P8" s="1"/>
      <c r="Q8" s="1"/>
      <c r="R8" s="1"/>
      <c r="S8" s="1"/>
      <c r="T8" s="1"/>
      <c r="U8" s="1"/>
      <c r="V8" s="1"/>
      <c r="W8" s="1"/>
      <c r="X8" s="1"/>
      <c r="Y8" s="1"/>
      <c r="Z8" s="1"/>
    </row>
    <row r="9" spans="1:26" ht="12.75" customHeight="1">
      <c r="A9" s="4" t="s">
        <v>12</v>
      </c>
      <c r="B9" s="5" t="s">
        <v>13</v>
      </c>
      <c r="C9" s="1"/>
      <c r="D9" s="1"/>
      <c r="E9" s="1"/>
      <c r="F9" s="1"/>
      <c r="G9" s="1"/>
      <c r="H9" s="1"/>
      <c r="I9" s="1"/>
      <c r="J9" s="1"/>
      <c r="K9" s="1"/>
      <c r="L9" s="1"/>
      <c r="M9" s="1"/>
      <c r="N9" s="1"/>
      <c r="O9" s="1"/>
      <c r="P9" s="1"/>
      <c r="Q9" s="1"/>
      <c r="R9" s="1"/>
      <c r="S9" s="1"/>
      <c r="T9" s="1"/>
      <c r="U9" s="1"/>
      <c r="V9" s="1"/>
      <c r="W9" s="1"/>
      <c r="X9" s="1"/>
      <c r="Y9" s="1"/>
      <c r="Z9" s="1"/>
    </row>
    <row r="10" spans="1:26" ht="12.75" customHeight="1">
      <c r="A10" s="4" t="s">
        <v>14</v>
      </c>
      <c r="B10" s="5" t="s">
        <v>13</v>
      </c>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4" t="s">
        <v>15</v>
      </c>
      <c r="B11" s="5" t="s">
        <v>16</v>
      </c>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4" t="s">
        <v>17</v>
      </c>
      <c r="B12" s="5" t="s">
        <v>18</v>
      </c>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4" t="s">
        <v>19</v>
      </c>
      <c r="B13" s="5" t="s">
        <v>20</v>
      </c>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4" t="s">
        <v>21</v>
      </c>
      <c r="B14" s="5" t="s">
        <v>22</v>
      </c>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4" t="s">
        <v>23</v>
      </c>
      <c r="B15" s="5" t="s">
        <v>24</v>
      </c>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4" t="s">
        <v>25</v>
      </c>
      <c r="B16" s="5" t="s">
        <v>26</v>
      </c>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4" t="s">
        <v>27</v>
      </c>
      <c r="B17" s="5" t="s">
        <v>28</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4" t="s">
        <v>29</v>
      </c>
      <c r="B18" s="5" t="s">
        <v>30</v>
      </c>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4" t="s">
        <v>31</v>
      </c>
      <c r="B19" s="5" t="s">
        <v>32</v>
      </c>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4" t="s">
        <v>33</v>
      </c>
      <c r="B20" s="5" t="s">
        <v>34</v>
      </c>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4" t="s">
        <v>35</v>
      </c>
      <c r="B21" s="5" t="s">
        <v>36</v>
      </c>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4" t="s">
        <v>37</v>
      </c>
      <c r="B22" s="5" t="s">
        <v>38</v>
      </c>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4" t="s">
        <v>39</v>
      </c>
      <c r="B23" s="5" t="s">
        <v>40</v>
      </c>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4" t="s">
        <v>41</v>
      </c>
      <c r="B24" s="5" t="s">
        <v>42</v>
      </c>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4" t="s">
        <v>43</v>
      </c>
      <c r="B25" s="5" t="s">
        <v>44</v>
      </c>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4" t="s">
        <v>45</v>
      </c>
      <c r="B26" s="5" t="s">
        <v>46</v>
      </c>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4" t="s">
        <v>47</v>
      </c>
      <c r="B27" s="5" t="s">
        <v>48</v>
      </c>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4" t="s">
        <v>49</v>
      </c>
      <c r="B28" s="6" t="s">
        <v>50</v>
      </c>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4" t="s">
        <v>51</v>
      </c>
      <c r="B29" s="5" t="s">
        <v>52</v>
      </c>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4" t="s">
        <v>53</v>
      </c>
      <c r="B30" s="5" t="s">
        <v>54</v>
      </c>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ageMargins left="0.25" right="0.25" top="0.75" bottom="0.75" header="0.3" footer="0.3"/>
  <pageSetup paperSize="9" scale="88"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election sqref="A1:I2"/>
    </sheetView>
  </sheetViews>
  <sheetFormatPr defaultColWidth="14.453125" defaultRowHeight="15" customHeight="1"/>
  <cols>
    <col min="1" max="26" width="10.7265625" customWidth="1"/>
  </cols>
  <sheetData>
    <row r="1" spans="1:9" ht="13.5" customHeight="1">
      <c r="A1" s="256" t="s">
        <v>284</v>
      </c>
      <c r="B1" s="257"/>
      <c r="C1" s="257"/>
      <c r="D1" s="257"/>
      <c r="E1" s="257"/>
      <c r="F1" s="257"/>
      <c r="G1" s="257"/>
      <c r="H1" s="257"/>
      <c r="I1" s="258"/>
    </row>
    <row r="2" spans="1:9" ht="13.5" customHeight="1">
      <c r="A2" s="259"/>
      <c r="B2" s="253"/>
      <c r="C2" s="253"/>
      <c r="D2" s="253"/>
      <c r="E2" s="253"/>
      <c r="F2" s="253"/>
      <c r="G2" s="253"/>
      <c r="H2" s="253"/>
      <c r="I2" s="260"/>
    </row>
    <row r="3" spans="1:9" ht="46.5" customHeight="1">
      <c r="A3" s="114" t="s">
        <v>261</v>
      </c>
      <c r="B3" s="222" t="s">
        <v>262</v>
      </c>
      <c r="C3" s="194"/>
      <c r="D3" s="115" t="s">
        <v>263</v>
      </c>
      <c r="E3" s="222" t="s">
        <v>264</v>
      </c>
      <c r="F3" s="193"/>
      <c r="G3" s="193"/>
      <c r="H3" s="193"/>
      <c r="I3" s="194"/>
    </row>
    <row r="4" spans="1:9" ht="12.75" customHeight="1">
      <c r="A4" s="95"/>
      <c r="B4" s="95" t="s">
        <v>265</v>
      </c>
      <c r="C4" s="87" t="s">
        <v>266</v>
      </c>
      <c r="D4" s="90"/>
      <c r="E4" s="87" t="s">
        <v>267</v>
      </c>
      <c r="F4" s="87" t="s">
        <v>268</v>
      </c>
      <c r="G4" s="87" t="s">
        <v>285</v>
      </c>
      <c r="H4" s="87" t="s">
        <v>270</v>
      </c>
      <c r="I4" s="87" t="s">
        <v>271</v>
      </c>
    </row>
    <row r="5" spans="1:9" ht="12.75" customHeight="1">
      <c r="A5" s="95"/>
      <c r="B5" s="95"/>
      <c r="C5" s="107">
        <v>1</v>
      </c>
      <c r="D5" s="110">
        <v>2</v>
      </c>
      <c r="E5" s="110">
        <v>3</v>
      </c>
      <c r="F5" s="110" t="s">
        <v>272</v>
      </c>
      <c r="G5" s="110">
        <v>5</v>
      </c>
      <c r="H5" s="110">
        <v>6</v>
      </c>
      <c r="I5" s="110" t="s">
        <v>273</v>
      </c>
    </row>
    <row r="6" spans="1:9" ht="12.75" customHeight="1">
      <c r="A6" s="95" t="s">
        <v>286</v>
      </c>
      <c r="B6" s="95" t="s">
        <v>110</v>
      </c>
      <c r="C6" s="89">
        <v>490.9</v>
      </c>
      <c r="D6" s="89">
        <v>368.2</v>
      </c>
      <c r="E6" s="89">
        <v>173.8</v>
      </c>
      <c r="F6" s="107">
        <v>35</v>
      </c>
      <c r="G6" s="89">
        <v>135.6</v>
      </c>
      <c r="H6" s="89">
        <v>139.9</v>
      </c>
      <c r="I6" s="107">
        <v>38</v>
      </c>
    </row>
    <row r="7" spans="1:9" ht="12.75" customHeight="1">
      <c r="A7" s="95" t="s">
        <v>287</v>
      </c>
      <c r="B7" s="95" t="s">
        <v>110</v>
      </c>
      <c r="C7" s="93">
        <v>3337.5</v>
      </c>
      <c r="D7" s="93">
        <v>2330.6999999999998</v>
      </c>
      <c r="E7" s="93">
        <v>1204.4000000000001</v>
      </c>
      <c r="F7" s="107">
        <v>36</v>
      </c>
      <c r="G7" s="89">
        <v>624.6</v>
      </c>
      <c r="H7" s="93">
        <v>1021.7</v>
      </c>
      <c r="I7" s="107">
        <v>44</v>
      </c>
    </row>
    <row r="8" spans="1:9" ht="12.75" customHeight="1">
      <c r="A8" s="95" t="s">
        <v>288</v>
      </c>
      <c r="B8" s="95" t="s">
        <v>110</v>
      </c>
      <c r="C8" s="89">
        <v>322.5</v>
      </c>
      <c r="D8" s="89">
        <v>320</v>
      </c>
      <c r="E8" s="89">
        <v>102.5</v>
      </c>
      <c r="F8" s="107">
        <v>32</v>
      </c>
      <c r="G8" s="89">
        <v>80.400000000000006</v>
      </c>
      <c r="H8" s="89">
        <v>100</v>
      </c>
      <c r="I8" s="107">
        <v>31</v>
      </c>
    </row>
    <row r="9" spans="1:9" ht="12.75" customHeight="1">
      <c r="A9" s="95" t="s">
        <v>289</v>
      </c>
      <c r="B9" s="95" t="s">
        <v>110</v>
      </c>
      <c r="C9" s="93">
        <v>1564.4</v>
      </c>
      <c r="D9" s="93">
        <v>1173.3</v>
      </c>
      <c r="E9" s="89">
        <v>639.1</v>
      </c>
      <c r="F9" s="107">
        <v>41</v>
      </c>
      <c r="G9" s="89">
        <v>509.4</v>
      </c>
      <c r="H9" s="89">
        <v>514.5</v>
      </c>
      <c r="I9" s="107">
        <v>44</v>
      </c>
    </row>
    <row r="10" spans="1:9" ht="12.75" customHeight="1">
      <c r="A10" s="95" t="s">
        <v>290</v>
      </c>
      <c r="B10" s="95" t="s">
        <v>279</v>
      </c>
      <c r="C10" s="89">
        <v>805.6</v>
      </c>
      <c r="D10" s="89">
        <v>603.70000000000005</v>
      </c>
      <c r="E10" s="89">
        <v>308.60000000000002</v>
      </c>
      <c r="F10" s="107">
        <v>38</v>
      </c>
      <c r="G10" s="89">
        <v>208</v>
      </c>
      <c r="H10" s="89">
        <v>243.6</v>
      </c>
      <c r="I10" s="107">
        <v>40</v>
      </c>
    </row>
    <row r="11" spans="1:9" ht="12.75" customHeight="1">
      <c r="A11" s="95" t="s">
        <v>291</v>
      </c>
      <c r="B11" s="95" t="s">
        <v>279</v>
      </c>
      <c r="C11" s="89">
        <v>692.8</v>
      </c>
      <c r="D11" s="89">
        <v>470.3</v>
      </c>
      <c r="E11" s="89">
        <v>115.2</v>
      </c>
      <c r="F11" s="107">
        <v>17</v>
      </c>
      <c r="G11" s="89">
        <v>89.9</v>
      </c>
      <c r="H11" s="89">
        <v>92.7</v>
      </c>
      <c r="I11" s="107">
        <v>20</v>
      </c>
    </row>
    <row r="12" spans="1:9" ht="12.75" customHeight="1">
      <c r="A12" s="95" t="s">
        <v>292</v>
      </c>
      <c r="B12" s="95" t="s">
        <v>279</v>
      </c>
      <c r="C12" s="89">
        <v>874</v>
      </c>
      <c r="D12" s="89">
        <v>599.4</v>
      </c>
      <c r="E12" s="89">
        <v>304.3</v>
      </c>
      <c r="F12" s="107">
        <v>35</v>
      </c>
      <c r="G12" s="89">
        <v>211</v>
      </c>
      <c r="H12" s="89">
        <v>235.1</v>
      </c>
      <c r="I12" s="107">
        <v>39</v>
      </c>
    </row>
    <row r="13" spans="1:9" ht="12.75" customHeight="1">
      <c r="A13" s="95" t="s">
        <v>293</v>
      </c>
      <c r="B13" s="95" t="s">
        <v>279</v>
      </c>
      <c r="C13" s="93">
        <v>1189.7</v>
      </c>
      <c r="D13" s="89">
        <v>926.3</v>
      </c>
      <c r="E13" s="89">
        <v>433.2</v>
      </c>
      <c r="F13" s="107">
        <v>36</v>
      </c>
      <c r="G13" s="89">
        <v>337.5</v>
      </c>
      <c r="H13" s="89">
        <v>359</v>
      </c>
      <c r="I13" s="107">
        <v>39</v>
      </c>
    </row>
    <row r="14" spans="1:9" ht="12.75" customHeight="1">
      <c r="A14" s="95" t="s">
        <v>294</v>
      </c>
      <c r="B14" s="95" t="s">
        <v>279</v>
      </c>
      <c r="C14" s="93">
        <v>2732.5</v>
      </c>
      <c r="D14" s="93">
        <v>1517.6</v>
      </c>
      <c r="E14" s="93">
        <v>1052</v>
      </c>
      <c r="F14" s="107">
        <v>38</v>
      </c>
      <c r="G14" s="89">
        <v>548.79999999999995</v>
      </c>
      <c r="H14" s="89">
        <v>724.3</v>
      </c>
      <c r="I14" s="107">
        <v>48</v>
      </c>
    </row>
    <row r="15" spans="1:9" ht="12.75" customHeight="1">
      <c r="A15" s="95" t="s">
        <v>295</v>
      </c>
      <c r="B15" s="95" t="s">
        <v>111</v>
      </c>
      <c r="C15" s="93">
        <v>1175.4000000000001</v>
      </c>
      <c r="D15" s="89">
        <v>824.1</v>
      </c>
      <c r="E15" s="89">
        <v>325.2</v>
      </c>
      <c r="F15" s="107">
        <v>28</v>
      </c>
      <c r="G15" s="89">
        <v>247.7</v>
      </c>
      <c r="H15" s="89">
        <v>254.7</v>
      </c>
      <c r="I15" s="107">
        <v>31</v>
      </c>
    </row>
    <row r="16" spans="1:9" ht="12.75" customHeight="1">
      <c r="A16" s="95" t="s">
        <v>141</v>
      </c>
      <c r="B16" s="95" t="s">
        <v>296</v>
      </c>
      <c r="C16" s="93">
        <v>2829.9</v>
      </c>
      <c r="D16" s="93">
        <v>2181.6999999999998</v>
      </c>
      <c r="E16" s="93">
        <v>1408.8</v>
      </c>
      <c r="F16" s="107">
        <v>50</v>
      </c>
      <c r="G16" s="93">
        <v>1112.3</v>
      </c>
      <c r="H16" s="93">
        <v>1165.8</v>
      </c>
      <c r="I16" s="107">
        <v>53</v>
      </c>
    </row>
    <row r="17" spans="1:9" ht="12.75" customHeight="1">
      <c r="A17" s="95" t="s">
        <v>297</v>
      </c>
      <c r="B17" s="95" t="s">
        <v>111</v>
      </c>
      <c r="C17" s="93">
        <v>1806.1</v>
      </c>
      <c r="D17" s="93">
        <v>1154.7</v>
      </c>
      <c r="E17" s="89">
        <v>715.3</v>
      </c>
      <c r="F17" s="107">
        <v>40</v>
      </c>
      <c r="G17" s="89">
        <v>393.1</v>
      </c>
      <c r="H17" s="89">
        <v>540.9</v>
      </c>
      <c r="I17" s="107">
        <v>47</v>
      </c>
    </row>
    <row r="18" spans="1:9" ht="12.75" customHeight="1">
      <c r="A18" s="261" t="s">
        <v>71</v>
      </c>
      <c r="B18" s="194"/>
      <c r="C18" s="111">
        <v>17821.400000000001</v>
      </c>
      <c r="D18" s="111">
        <v>12470</v>
      </c>
      <c r="E18" s="111">
        <v>6782.4</v>
      </c>
      <c r="F18" s="86">
        <v>38.1</v>
      </c>
      <c r="G18" s="111">
        <v>4498.3999999999996</v>
      </c>
      <c r="H18" s="111">
        <v>5392.2</v>
      </c>
      <c r="I18" s="86">
        <v>43.2</v>
      </c>
    </row>
    <row r="19" spans="1:9" ht="12.75" customHeight="1">
      <c r="A19" s="227" t="s">
        <v>282</v>
      </c>
      <c r="B19" s="191"/>
      <c r="C19" s="191"/>
      <c r="D19" s="191"/>
      <c r="E19" s="191"/>
      <c r="F19" s="191"/>
      <c r="G19" s="191"/>
      <c r="H19" s="191"/>
      <c r="I19" s="191"/>
    </row>
    <row r="20" spans="1:9" ht="12.75" customHeight="1">
      <c r="A20" s="230" t="s">
        <v>73</v>
      </c>
      <c r="B20" s="191"/>
      <c r="C20" s="191"/>
      <c r="D20" s="191"/>
      <c r="E20" s="191"/>
      <c r="F20" s="191"/>
      <c r="G20" s="191"/>
      <c r="H20" s="191"/>
      <c r="I20" s="191"/>
    </row>
    <row r="21" spans="1:9" ht="24" customHeight="1">
      <c r="A21" s="237" t="s">
        <v>298</v>
      </c>
      <c r="B21" s="191"/>
      <c r="C21" s="191"/>
      <c r="D21" s="191"/>
      <c r="E21" s="191"/>
      <c r="F21" s="191"/>
      <c r="G21" s="191"/>
      <c r="H21" s="191"/>
      <c r="I21" s="191"/>
    </row>
    <row r="22" spans="1:9" ht="24.75" customHeight="1">
      <c r="A22" s="237" t="s">
        <v>299</v>
      </c>
      <c r="B22" s="191"/>
      <c r="C22" s="191"/>
      <c r="D22" s="191"/>
      <c r="E22" s="191"/>
      <c r="F22" s="191"/>
      <c r="G22" s="191"/>
      <c r="H22" s="191"/>
      <c r="I22" s="191"/>
    </row>
    <row r="23" spans="1:9" ht="12.75" customHeight="1">
      <c r="A23" s="38"/>
      <c r="B23" s="38"/>
      <c r="C23" s="38"/>
      <c r="D23" s="38"/>
      <c r="E23" s="38"/>
      <c r="F23" s="38"/>
      <c r="G23" s="38"/>
      <c r="H23" s="38"/>
      <c r="I23" s="38"/>
    </row>
    <row r="24" spans="1:9" ht="12.75" customHeight="1"/>
    <row r="25" spans="1:9" ht="12.75" customHeight="1"/>
    <row r="26" spans="1:9" ht="12.75" customHeight="1"/>
    <row r="27" spans="1:9" ht="12.75" customHeight="1"/>
    <row r="28" spans="1:9" ht="12.75" customHeight="1"/>
    <row r="29" spans="1:9" ht="12.75" customHeight="1"/>
    <row r="30" spans="1:9" ht="12.75" customHeight="1"/>
    <row r="31" spans="1:9" ht="12.75" customHeight="1"/>
    <row r="32" spans="1: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
    <mergeCell ref="A20:I20"/>
    <mergeCell ref="A21:I21"/>
    <mergeCell ref="A22:I22"/>
    <mergeCell ref="A1:I2"/>
    <mergeCell ref="B3:C3"/>
    <mergeCell ref="E3:I3"/>
    <mergeCell ref="A18:B18"/>
    <mergeCell ref="A19:I19"/>
  </mergeCells>
  <printOptions horizontalCentered="1"/>
  <pageMargins left="0.70866141732283472" right="0.70866141732283472" top="0.74803149606299213" bottom="0.74803149606299213"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000"/>
  <sheetViews>
    <sheetView showGridLines="0" workbookViewId="0">
      <selection sqref="A1:G1"/>
    </sheetView>
  </sheetViews>
  <sheetFormatPr defaultColWidth="14.453125" defaultRowHeight="15" customHeight="1"/>
  <cols>
    <col min="1" max="1" width="19.81640625" customWidth="1"/>
    <col min="2" max="2" width="14.81640625" customWidth="1"/>
    <col min="3" max="3" width="13" customWidth="1"/>
    <col min="4" max="4" width="13.453125" customWidth="1"/>
    <col min="5" max="5" width="12.81640625" customWidth="1"/>
    <col min="6" max="6" width="13.26953125" customWidth="1"/>
    <col min="7" max="7" width="12.26953125" customWidth="1"/>
  </cols>
  <sheetData>
    <row r="1" spans="1:7" ht="15.75" customHeight="1">
      <c r="A1" s="262" t="s">
        <v>24</v>
      </c>
      <c r="B1" s="191"/>
      <c r="C1" s="191"/>
      <c r="D1" s="191"/>
      <c r="E1" s="191"/>
      <c r="F1" s="191"/>
      <c r="G1" s="191"/>
    </row>
    <row r="2" spans="1:7" ht="15" customHeight="1">
      <c r="A2" s="38"/>
      <c r="B2" s="38"/>
      <c r="C2" s="38"/>
      <c r="D2" s="38"/>
      <c r="E2" s="38"/>
      <c r="F2" s="38"/>
      <c r="G2" s="38"/>
    </row>
    <row r="3" spans="1:7" ht="25.5" customHeight="1">
      <c r="A3" s="73"/>
      <c r="B3" s="73" t="s">
        <v>136</v>
      </c>
      <c r="C3" s="73" t="s">
        <v>137</v>
      </c>
      <c r="D3" s="73" t="s">
        <v>138</v>
      </c>
      <c r="E3" s="73" t="s">
        <v>300</v>
      </c>
      <c r="F3" s="73" t="s">
        <v>301</v>
      </c>
      <c r="G3" s="73" t="s">
        <v>302</v>
      </c>
    </row>
    <row r="4" spans="1:7" ht="16.5" customHeight="1">
      <c r="A4" s="116" t="s">
        <v>303</v>
      </c>
      <c r="B4" s="80">
        <f t="shared" ref="B4:G4" si="0">+B5+B19</f>
        <v>22267.500000000004</v>
      </c>
      <c r="C4" s="80">
        <f t="shared" si="0"/>
        <v>21377.299999999996</v>
      </c>
      <c r="D4" s="80">
        <f t="shared" si="0"/>
        <v>16263</v>
      </c>
      <c r="E4" s="80">
        <f t="shared" si="0"/>
        <v>9485.2000000000007</v>
      </c>
      <c r="F4" s="117">
        <f t="shared" si="0"/>
        <v>77880</v>
      </c>
      <c r="G4" s="80">
        <f t="shared" si="0"/>
        <v>21984.3</v>
      </c>
    </row>
    <row r="5" spans="1:7" ht="15" customHeight="1">
      <c r="A5" s="76" t="s">
        <v>304</v>
      </c>
      <c r="B5" s="77">
        <f t="shared" ref="B5:G5" si="1">+SUM(B6:B18)</f>
        <v>6689.0000000000009</v>
      </c>
      <c r="C5" s="77">
        <f t="shared" si="1"/>
        <v>5972.0999999999985</v>
      </c>
      <c r="D5" s="77">
        <f t="shared" si="1"/>
        <v>5062.0999999999995</v>
      </c>
      <c r="E5" s="77">
        <f t="shared" si="1"/>
        <v>2873.9000000000005</v>
      </c>
      <c r="F5" s="118">
        <f t="shared" si="1"/>
        <v>42720</v>
      </c>
      <c r="G5" s="77">
        <f t="shared" si="1"/>
        <v>6275.0999999999985</v>
      </c>
    </row>
    <row r="6" spans="1:7" ht="15" customHeight="1">
      <c r="A6" s="74" t="s">
        <v>305</v>
      </c>
      <c r="B6" s="75">
        <v>965.8</v>
      </c>
      <c r="C6" s="75">
        <v>749.1</v>
      </c>
      <c r="D6" s="75">
        <v>619</v>
      </c>
      <c r="E6" s="75">
        <v>351.7</v>
      </c>
      <c r="F6" s="119">
        <v>2572</v>
      </c>
      <c r="G6" s="75">
        <v>749.1</v>
      </c>
    </row>
    <row r="7" spans="1:7" ht="15" customHeight="1">
      <c r="A7" s="74" t="s">
        <v>306</v>
      </c>
      <c r="B7" s="75">
        <v>64.400000000000006</v>
      </c>
      <c r="C7" s="75">
        <v>67.400000000000006</v>
      </c>
      <c r="D7" s="75">
        <v>48.6</v>
      </c>
      <c r="E7" s="75">
        <v>36.6</v>
      </c>
      <c r="F7" s="119">
        <v>399</v>
      </c>
      <c r="G7" s="75">
        <v>79.099999999999994</v>
      </c>
    </row>
    <row r="8" spans="1:7" ht="15" customHeight="1">
      <c r="A8" s="74" t="s">
        <v>307</v>
      </c>
      <c r="B8" s="75">
        <v>970.5</v>
      </c>
      <c r="C8" s="75">
        <v>823.6</v>
      </c>
      <c r="D8" s="75">
        <v>716.5</v>
      </c>
      <c r="E8" s="75">
        <v>417</v>
      </c>
      <c r="F8" s="119">
        <v>3349</v>
      </c>
      <c r="G8" s="75">
        <v>823.6</v>
      </c>
    </row>
    <row r="9" spans="1:7" ht="15" customHeight="1">
      <c r="A9" s="74" t="s">
        <v>308</v>
      </c>
      <c r="B9" s="75">
        <v>144.80000000000001</v>
      </c>
      <c r="C9" s="75">
        <v>158.19999999999999</v>
      </c>
      <c r="D9" s="75">
        <v>158.19999999999999</v>
      </c>
      <c r="E9" s="75">
        <v>64.7</v>
      </c>
      <c r="F9" s="119">
        <v>228</v>
      </c>
      <c r="G9" s="75">
        <v>158.19999999999999</v>
      </c>
    </row>
    <row r="10" spans="1:7" ht="15" customHeight="1">
      <c r="A10" s="74" t="s">
        <v>309</v>
      </c>
      <c r="B10" s="75">
        <v>92.2</v>
      </c>
      <c r="C10" s="75">
        <v>80.2</v>
      </c>
      <c r="D10" s="75">
        <v>72.599999999999994</v>
      </c>
      <c r="E10" s="75">
        <v>65</v>
      </c>
      <c r="F10" s="119">
        <v>332</v>
      </c>
      <c r="G10" s="75">
        <v>83.9</v>
      </c>
    </row>
    <row r="11" spans="1:7" ht="15" customHeight="1">
      <c r="A11" s="74" t="s">
        <v>310</v>
      </c>
      <c r="B11" s="75">
        <v>600.29999999999995</v>
      </c>
      <c r="C11" s="75">
        <v>616.6</v>
      </c>
      <c r="D11" s="75">
        <v>457.3</v>
      </c>
      <c r="E11" s="75">
        <v>233</v>
      </c>
      <c r="F11" s="119">
        <v>11417</v>
      </c>
      <c r="G11" s="75">
        <v>702.4</v>
      </c>
    </row>
    <row r="12" spans="1:7" ht="15" customHeight="1">
      <c r="A12" s="74" t="s">
        <v>311</v>
      </c>
      <c r="B12" s="75">
        <v>230.8</v>
      </c>
      <c r="C12" s="75">
        <v>285.7</v>
      </c>
      <c r="D12" s="75">
        <v>229</v>
      </c>
      <c r="E12" s="75">
        <v>145.80000000000001</v>
      </c>
      <c r="F12" s="119">
        <v>2637</v>
      </c>
      <c r="G12" s="75">
        <v>285.7</v>
      </c>
    </row>
    <row r="13" spans="1:7" ht="15" customHeight="1">
      <c r="A13" s="74" t="s">
        <v>312</v>
      </c>
      <c r="B13" s="75">
        <v>392.5</v>
      </c>
      <c r="C13" s="75">
        <v>264.39999999999998</v>
      </c>
      <c r="D13" s="75">
        <v>255.7</v>
      </c>
      <c r="E13" s="75">
        <v>179.5</v>
      </c>
      <c r="F13" s="119">
        <v>6888</v>
      </c>
      <c r="G13" s="75">
        <v>290.7</v>
      </c>
    </row>
    <row r="14" spans="1:7" ht="16.5" customHeight="1">
      <c r="A14" s="74" t="s">
        <v>313</v>
      </c>
      <c r="B14" s="75">
        <v>481.9</v>
      </c>
      <c r="C14" s="75">
        <v>538.6</v>
      </c>
      <c r="D14" s="75">
        <v>531.4</v>
      </c>
      <c r="E14" s="75">
        <v>271.60000000000002</v>
      </c>
      <c r="F14" s="119">
        <v>2248</v>
      </c>
      <c r="G14" s="75">
        <v>543.1</v>
      </c>
    </row>
    <row r="15" spans="1:7" ht="15" customHeight="1">
      <c r="A15" s="74" t="s">
        <v>314</v>
      </c>
      <c r="B15" s="75">
        <v>779</v>
      </c>
      <c r="C15" s="75">
        <v>875.3</v>
      </c>
      <c r="D15" s="75">
        <v>696</v>
      </c>
      <c r="E15" s="75">
        <v>420.3</v>
      </c>
      <c r="F15" s="119">
        <v>6559</v>
      </c>
      <c r="G15" s="75">
        <v>894</v>
      </c>
    </row>
    <row r="16" spans="1:7" ht="15" customHeight="1">
      <c r="A16" s="74" t="s">
        <v>315</v>
      </c>
      <c r="B16" s="75">
        <v>412.3</v>
      </c>
      <c r="C16" s="75">
        <v>246.9</v>
      </c>
      <c r="D16" s="75">
        <v>185.1</v>
      </c>
      <c r="E16" s="75">
        <v>128.30000000000001</v>
      </c>
      <c r="F16" s="119">
        <v>1804</v>
      </c>
      <c r="G16" s="75">
        <v>267</v>
      </c>
    </row>
    <row r="17" spans="1:7" ht="15" customHeight="1">
      <c r="A17" s="74" t="s">
        <v>316</v>
      </c>
      <c r="B17" s="75">
        <v>585.4</v>
      </c>
      <c r="C17" s="75">
        <v>459.2</v>
      </c>
      <c r="D17" s="75">
        <v>459</v>
      </c>
      <c r="E17" s="75">
        <v>170.6</v>
      </c>
      <c r="F17" s="119">
        <v>2467</v>
      </c>
      <c r="G17" s="75">
        <v>459.9</v>
      </c>
    </row>
    <row r="18" spans="1:7" ht="15" customHeight="1">
      <c r="A18" s="74" t="s">
        <v>317</v>
      </c>
      <c r="B18" s="75">
        <v>969.1</v>
      </c>
      <c r="C18" s="75">
        <v>806.9</v>
      </c>
      <c r="D18" s="75">
        <v>633.70000000000005</v>
      </c>
      <c r="E18" s="75">
        <v>389.8</v>
      </c>
      <c r="F18" s="119">
        <v>1820</v>
      </c>
      <c r="G18" s="75">
        <v>938.4</v>
      </c>
    </row>
    <row r="19" spans="1:7" ht="15" customHeight="1">
      <c r="A19" s="76" t="s">
        <v>318</v>
      </c>
      <c r="B19" s="77">
        <f t="shared" ref="B19:G19" si="2">+SUM(B20:B27)</f>
        <v>15578.500000000002</v>
      </c>
      <c r="C19" s="77">
        <f t="shared" si="2"/>
        <v>15405.199999999999</v>
      </c>
      <c r="D19" s="77">
        <f t="shared" si="2"/>
        <v>11200.9</v>
      </c>
      <c r="E19" s="77">
        <f t="shared" si="2"/>
        <v>6611.3</v>
      </c>
      <c r="F19" s="118">
        <f t="shared" si="2"/>
        <v>35160</v>
      </c>
      <c r="G19" s="77">
        <f t="shared" si="2"/>
        <v>15709.2</v>
      </c>
    </row>
    <row r="20" spans="1:7" ht="15" customHeight="1">
      <c r="A20" s="74" t="s">
        <v>319</v>
      </c>
      <c r="B20" s="75">
        <v>275.5</v>
      </c>
      <c r="C20" s="75">
        <v>193.9</v>
      </c>
      <c r="D20" s="75">
        <v>186.3</v>
      </c>
      <c r="E20" s="75">
        <v>84.1</v>
      </c>
      <c r="F20" s="119">
        <v>709</v>
      </c>
      <c r="G20" s="75">
        <v>193.9</v>
      </c>
    </row>
    <row r="21" spans="1:7" ht="15" customHeight="1">
      <c r="A21" s="74" t="s">
        <v>320</v>
      </c>
      <c r="B21" s="75">
        <v>89</v>
      </c>
      <c r="C21" s="75">
        <v>80.599999999999994</v>
      </c>
      <c r="D21" s="75">
        <v>73.3</v>
      </c>
      <c r="E21" s="75">
        <v>35.4</v>
      </c>
      <c r="F21" s="119">
        <v>1971</v>
      </c>
      <c r="G21" s="75">
        <v>80.900000000000006</v>
      </c>
    </row>
    <row r="22" spans="1:7" ht="15" customHeight="1">
      <c r="A22" s="74" t="s">
        <v>321</v>
      </c>
      <c r="B22" s="75">
        <v>4113.5</v>
      </c>
      <c r="C22" s="75">
        <v>3416.5</v>
      </c>
      <c r="D22" s="75">
        <v>2386.3000000000002</v>
      </c>
      <c r="E22" s="75">
        <v>1387.4</v>
      </c>
      <c r="F22" s="119">
        <v>1692</v>
      </c>
      <c r="G22" s="75">
        <v>3602.4</v>
      </c>
    </row>
    <row r="23" spans="1:7" ht="15" customHeight="1">
      <c r="A23" s="74" t="s">
        <v>322</v>
      </c>
      <c r="B23" s="75">
        <v>3485.1</v>
      </c>
      <c r="C23" s="75">
        <v>3561.3</v>
      </c>
      <c r="D23" s="75">
        <v>3560.5</v>
      </c>
      <c r="E23" s="75">
        <v>2184.6</v>
      </c>
      <c r="F23" s="119">
        <v>19972</v>
      </c>
      <c r="G23" s="75">
        <v>3566.4</v>
      </c>
    </row>
    <row r="24" spans="1:7" ht="15" customHeight="1">
      <c r="A24" s="74" t="s">
        <v>323</v>
      </c>
      <c r="B24" s="75">
        <v>550.70000000000005</v>
      </c>
      <c r="C24" s="75">
        <v>601.70000000000005</v>
      </c>
      <c r="D24" s="75">
        <v>490.2</v>
      </c>
      <c r="E24" s="75">
        <v>292.8</v>
      </c>
      <c r="F24" s="119">
        <v>1988</v>
      </c>
      <c r="G24" s="75">
        <v>623.4</v>
      </c>
    </row>
    <row r="25" spans="1:7" ht="15" customHeight="1">
      <c r="A25" s="74" t="s">
        <v>324</v>
      </c>
      <c r="B25" s="75">
        <v>1860.7</v>
      </c>
      <c r="C25" s="75">
        <v>1733.3</v>
      </c>
      <c r="D25" s="75">
        <v>1176.3</v>
      </c>
      <c r="E25" s="75">
        <v>657.8</v>
      </c>
      <c r="F25" s="119">
        <v>2291</v>
      </c>
      <c r="G25" s="75">
        <v>1775.5</v>
      </c>
    </row>
    <row r="26" spans="1:7" ht="15" customHeight="1">
      <c r="A26" s="74" t="s">
        <v>325</v>
      </c>
      <c r="B26" s="75">
        <v>4273</v>
      </c>
      <c r="C26" s="75">
        <v>4796.6000000000004</v>
      </c>
      <c r="D26" s="75">
        <v>2677.9</v>
      </c>
      <c r="E26" s="75">
        <v>1597.9</v>
      </c>
      <c r="F26" s="119">
        <v>4123</v>
      </c>
      <c r="G26" s="75">
        <v>4796.6000000000004</v>
      </c>
    </row>
    <row r="27" spans="1:7" ht="15" customHeight="1">
      <c r="A27" s="74" t="s">
        <v>326</v>
      </c>
      <c r="B27" s="75">
        <v>931</v>
      </c>
      <c r="C27" s="75">
        <v>1021.3</v>
      </c>
      <c r="D27" s="75">
        <v>650.1</v>
      </c>
      <c r="E27" s="75">
        <v>371.3</v>
      </c>
      <c r="F27" s="119">
        <v>2414</v>
      </c>
      <c r="G27" s="75">
        <v>1070.0999999999999</v>
      </c>
    </row>
    <row r="28" spans="1:7" ht="16.5" customHeight="1">
      <c r="A28" s="120" t="s">
        <v>121</v>
      </c>
      <c r="D28" s="120"/>
      <c r="E28" s="120"/>
      <c r="F28" s="120"/>
      <c r="G28" s="120"/>
    </row>
    <row r="29" spans="1:7" ht="12.75" customHeight="1">
      <c r="A29" s="121"/>
      <c r="B29" s="121"/>
      <c r="C29" s="121"/>
      <c r="D29" s="121"/>
      <c r="E29" s="121"/>
      <c r="F29" s="121"/>
      <c r="G29" s="121"/>
    </row>
    <row r="30" spans="1:7" ht="52.5" customHeight="1">
      <c r="A30" s="263" t="s">
        <v>327</v>
      </c>
      <c r="B30" s="191"/>
      <c r="C30" s="191"/>
      <c r="D30" s="191"/>
      <c r="E30" s="191"/>
      <c r="F30" s="191"/>
      <c r="G30" s="191"/>
    </row>
    <row r="31" spans="1:7" ht="69.75" customHeight="1">
      <c r="A31" s="263" t="s">
        <v>328</v>
      </c>
      <c r="B31" s="191"/>
      <c r="C31" s="191"/>
      <c r="D31" s="191"/>
      <c r="E31" s="191"/>
      <c r="F31" s="191"/>
      <c r="G31" s="191"/>
    </row>
    <row r="32" spans="1:7" ht="51" customHeight="1">
      <c r="A32" s="263" t="s">
        <v>329</v>
      </c>
      <c r="B32" s="191"/>
      <c r="C32" s="191"/>
      <c r="D32" s="191"/>
      <c r="E32" s="191"/>
      <c r="F32" s="191"/>
      <c r="G32" s="191"/>
    </row>
    <row r="33" spans="1:7" ht="39" customHeight="1">
      <c r="A33" s="263" t="s">
        <v>330</v>
      </c>
      <c r="B33" s="191"/>
      <c r="C33" s="191"/>
      <c r="D33" s="191"/>
      <c r="E33" s="191"/>
      <c r="F33" s="191"/>
      <c r="G33" s="191"/>
    </row>
    <row r="34" spans="1:7" ht="12.75" customHeight="1">
      <c r="A34" s="121"/>
      <c r="B34" s="121"/>
      <c r="C34" s="121"/>
      <c r="D34" s="121"/>
      <c r="E34" s="121"/>
      <c r="F34" s="121"/>
      <c r="G34" s="121"/>
    </row>
    <row r="35" spans="1:7" ht="12.75" customHeight="1">
      <c r="A35" s="121"/>
      <c r="B35" s="121"/>
      <c r="C35" s="121"/>
      <c r="D35" s="121"/>
      <c r="E35" s="121"/>
      <c r="F35" s="121"/>
      <c r="G35" s="12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1"/>
    <mergeCell ref="A30:G30"/>
    <mergeCell ref="A31:G31"/>
    <mergeCell ref="A32:G32"/>
    <mergeCell ref="A33:G33"/>
  </mergeCells>
  <printOptions horizontalCentered="1"/>
  <pageMargins left="0.70866141732283472" right="0.70866141732283472" top="0.74803149606299213" bottom="0.74803149606299213" header="0" footer="0"/>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000"/>
  <sheetViews>
    <sheetView showGridLines="0" workbookViewId="0">
      <selection sqref="A1:G2"/>
    </sheetView>
  </sheetViews>
  <sheetFormatPr defaultColWidth="14.453125" defaultRowHeight="15" customHeight="1"/>
  <cols>
    <col min="1" max="1" width="18.453125" customWidth="1"/>
    <col min="2" max="2" width="16" customWidth="1"/>
    <col min="3" max="3" width="16.81640625" customWidth="1"/>
    <col min="4" max="4" width="15.453125" customWidth="1"/>
    <col min="5" max="5" width="13.26953125" customWidth="1"/>
    <col min="6" max="6" width="13.81640625" customWidth="1"/>
    <col min="7" max="7" width="13" customWidth="1"/>
  </cols>
  <sheetData>
    <row r="1" spans="1:7" ht="15.75" customHeight="1">
      <c r="A1" s="264" t="s">
        <v>331</v>
      </c>
      <c r="B1" s="191"/>
      <c r="C1" s="191"/>
      <c r="D1" s="191"/>
      <c r="E1" s="191"/>
      <c r="F1" s="191"/>
      <c r="G1" s="191"/>
    </row>
    <row r="2" spans="1:7" ht="15" customHeight="1">
      <c r="A2" s="191"/>
      <c r="B2" s="191"/>
      <c r="C2" s="191"/>
      <c r="D2" s="191"/>
      <c r="E2" s="191"/>
      <c r="F2" s="191"/>
      <c r="G2" s="191"/>
    </row>
    <row r="3" spans="1:7" ht="25.5" customHeight="1">
      <c r="A3" s="73"/>
      <c r="B3" s="73" t="s">
        <v>136</v>
      </c>
      <c r="C3" s="73" t="s">
        <v>137</v>
      </c>
      <c r="D3" s="73" t="s">
        <v>138</v>
      </c>
      <c r="E3" s="73" t="s">
        <v>300</v>
      </c>
      <c r="F3" s="73" t="s">
        <v>301</v>
      </c>
      <c r="G3" s="73" t="s">
        <v>302</v>
      </c>
    </row>
    <row r="4" spans="1:7" ht="17.25" customHeight="1">
      <c r="A4" s="122" t="s">
        <v>286</v>
      </c>
      <c r="B4" s="123">
        <v>490.9</v>
      </c>
      <c r="C4" s="123">
        <v>464.6</v>
      </c>
      <c r="D4" s="123">
        <v>255.5</v>
      </c>
      <c r="E4" s="123">
        <v>175</v>
      </c>
      <c r="F4" s="124">
        <v>141</v>
      </c>
      <c r="G4" s="123">
        <v>467.6</v>
      </c>
    </row>
    <row r="5" spans="1:7" ht="17.25" customHeight="1">
      <c r="A5" s="122" t="s">
        <v>332</v>
      </c>
      <c r="B5" s="123">
        <v>392.1</v>
      </c>
      <c r="C5" s="123">
        <v>551.20000000000005</v>
      </c>
      <c r="D5" s="123">
        <v>420.2</v>
      </c>
      <c r="E5" s="123">
        <v>244.6</v>
      </c>
      <c r="F5" s="124">
        <v>78</v>
      </c>
      <c r="G5" s="123">
        <v>551.70000000000005</v>
      </c>
    </row>
    <row r="6" spans="1:7" ht="17.25" customHeight="1">
      <c r="A6" s="122" t="s">
        <v>287</v>
      </c>
      <c r="B6" s="123">
        <v>3337.5</v>
      </c>
      <c r="C6" s="123">
        <v>3881.7</v>
      </c>
      <c r="D6" s="123">
        <v>3881.6</v>
      </c>
      <c r="E6" s="123">
        <v>2499.8000000000002</v>
      </c>
      <c r="F6" s="124">
        <v>2139</v>
      </c>
      <c r="G6" s="123">
        <v>4416.5</v>
      </c>
    </row>
    <row r="7" spans="1:7" ht="17.25" customHeight="1">
      <c r="A7" s="122" t="s">
        <v>129</v>
      </c>
      <c r="B7" s="123">
        <v>1564.4</v>
      </c>
      <c r="C7" s="123">
        <v>1555.7</v>
      </c>
      <c r="D7" s="123">
        <v>1484.2</v>
      </c>
      <c r="E7" s="123">
        <v>842.3</v>
      </c>
      <c r="F7" s="124">
        <v>70</v>
      </c>
      <c r="G7" s="123">
        <v>5285.6</v>
      </c>
    </row>
    <row r="8" spans="1:7" ht="17.25" customHeight="1">
      <c r="A8" s="122" t="s">
        <v>288</v>
      </c>
      <c r="B8" s="123">
        <v>322.5</v>
      </c>
      <c r="C8" s="123">
        <v>322.5</v>
      </c>
      <c r="D8" s="123">
        <v>322.5</v>
      </c>
      <c r="E8" s="123">
        <v>102.5</v>
      </c>
      <c r="F8" s="124">
        <v>1</v>
      </c>
      <c r="G8" s="123">
        <v>422.5</v>
      </c>
    </row>
    <row r="9" spans="1:7" ht="17.25" customHeight="1">
      <c r="A9" s="122" t="s">
        <v>333</v>
      </c>
      <c r="B9" s="123">
        <v>353.9</v>
      </c>
      <c r="C9" s="123">
        <v>414.6</v>
      </c>
      <c r="D9" s="123">
        <v>185.1</v>
      </c>
      <c r="E9" s="123">
        <v>108.4</v>
      </c>
      <c r="F9" s="124">
        <v>209</v>
      </c>
      <c r="G9" s="123">
        <v>443.2</v>
      </c>
    </row>
    <row r="10" spans="1:7" ht="17.25" customHeight="1">
      <c r="A10" s="122" t="s">
        <v>334</v>
      </c>
      <c r="B10" s="123">
        <v>634.5</v>
      </c>
      <c r="C10" s="123">
        <v>579.5</v>
      </c>
      <c r="D10" s="123">
        <v>391</v>
      </c>
      <c r="E10" s="123">
        <v>278</v>
      </c>
      <c r="F10" s="124">
        <v>435</v>
      </c>
      <c r="G10" s="123">
        <v>580.5</v>
      </c>
    </row>
    <row r="11" spans="1:7" ht="17.25" customHeight="1">
      <c r="A11" s="122" t="s">
        <v>335</v>
      </c>
      <c r="B11" s="123">
        <v>872.4</v>
      </c>
      <c r="C11" s="123">
        <v>972</v>
      </c>
      <c r="D11" s="123">
        <v>971.8</v>
      </c>
      <c r="E11" s="123">
        <v>346.1</v>
      </c>
      <c r="F11" s="124">
        <v>667</v>
      </c>
      <c r="G11" s="123">
        <v>978</v>
      </c>
    </row>
    <row r="12" spans="1:7" ht="17.25" customHeight="1">
      <c r="A12" s="122" t="s">
        <v>336</v>
      </c>
      <c r="B12" s="123">
        <v>962.3</v>
      </c>
      <c r="C12" s="123">
        <v>635.20000000000005</v>
      </c>
      <c r="D12" s="123">
        <v>635.20000000000005</v>
      </c>
      <c r="E12" s="123">
        <v>370.3</v>
      </c>
      <c r="F12" s="124">
        <v>24688</v>
      </c>
      <c r="G12" s="123">
        <v>635.20000000000005</v>
      </c>
    </row>
    <row r="13" spans="1:7" ht="17.25" customHeight="1">
      <c r="A13" s="116" t="s">
        <v>71</v>
      </c>
      <c r="B13" s="125">
        <f t="shared" ref="B13:G13" si="0">SUM(B4:B12)</f>
        <v>8930.4999999999982</v>
      </c>
      <c r="C13" s="125">
        <f t="shared" si="0"/>
        <v>9377</v>
      </c>
      <c r="D13" s="125">
        <f t="shared" si="0"/>
        <v>8547.1</v>
      </c>
      <c r="E13" s="125">
        <f t="shared" si="0"/>
        <v>4967.0000000000009</v>
      </c>
      <c r="F13" s="126">
        <f t="shared" si="0"/>
        <v>28428</v>
      </c>
      <c r="G13" s="125">
        <f t="shared" si="0"/>
        <v>13780.800000000003</v>
      </c>
    </row>
    <row r="14" spans="1:7" ht="16.5" customHeight="1">
      <c r="A14" s="265" t="s">
        <v>121</v>
      </c>
      <c r="B14" s="250"/>
      <c r="C14" s="250"/>
      <c r="D14" s="250"/>
      <c r="E14" s="250"/>
      <c r="F14" s="250"/>
      <c r="G14" s="250"/>
    </row>
    <row r="15" spans="1:7" ht="12.75" customHeight="1">
      <c r="A15" s="127"/>
      <c r="B15" s="127"/>
      <c r="C15" s="127"/>
      <c r="D15" s="127"/>
      <c r="E15" s="127"/>
      <c r="F15" s="127"/>
      <c r="G15" s="127"/>
    </row>
    <row r="16" spans="1:7" ht="31.5" customHeight="1">
      <c r="A16" s="263" t="s">
        <v>327</v>
      </c>
      <c r="B16" s="191"/>
      <c r="C16" s="191"/>
      <c r="D16" s="191"/>
      <c r="E16" s="191"/>
      <c r="F16" s="191"/>
      <c r="G16" s="191"/>
    </row>
    <row r="17" spans="1:7" ht="120.75" customHeight="1">
      <c r="A17" s="263" t="s">
        <v>337</v>
      </c>
      <c r="B17" s="191"/>
      <c r="C17" s="191"/>
      <c r="D17" s="191"/>
      <c r="E17" s="191"/>
      <c r="F17" s="191"/>
      <c r="G17" s="191"/>
    </row>
    <row r="18" spans="1:7" ht="39.75" customHeight="1">
      <c r="A18" s="263" t="s">
        <v>329</v>
      </c>
      <c r="B18" s="191"/>
      <c r="C18" s="191"/>
      <c r="D18" s="191"/>
      <c r="E18" s="191"/>
      <c r="F18" s="191"/>
      <c r="G18" s="191"/>
    </row>
    <row r="19" spans="1:7" ht="24" customHeight="1">
      <c r="A19" s="263" t="s">
        <v>330</v>
      </c>
      <c r="B19" s="191"/>
      <c r="C19" s="191"/>
      <c r="D19" s="191"/>
      <c r="E19" s="191"/>
      <c r="F19" s="191"/>
      <c r="G19" s="191"/>
    </row>
    <row r="20" spans="1:7" ht="12.75" customHeight="1">
      <c r="A20" s="127"/>
      <c r="B20" s="127"/>
      <c r="C20" s="127"/>
      <c r="D20" s="127"/>
      <c r="E20" s="127"/>
      <c r="F20" s="127"/>
      <c r="G20" s="127"/>
    </row>
    <row r="21" spans="1:7" ht="12.75" customHeight="1">
      <c r="A21" s="127"/>
      <c r="B21" s="127"/>
      <c r="C21" s="127"/>
      <c r="D21" s="127"/>
      <c r="E21" s="127"/>
      <c r="F21" s="127"/>
      <c r="G21" s="127"/>
    </row>
    <row r="22" spans="1:7" ht="12.75" customHeight="1"/>
    <row r="23" spans="1:7" ht="12.75" customHeight="1"/>
    <row r="24" spans="1:7" ht="12.75" customHeight="1"/>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9:G19"/>
    <mergeCell ref="A1:G2"/>
    <mergeCell ref="A14:G14"/>
    <mergeCell ref="A16:G16"/>
    <mergeCell ref="A17:G17"/>
    <mergeCell ref="A18:G18"/>
  </mergeCells>
  <pageMargins left="0.70833333333333304" right="0.70833333333333304" top="0.74791666666666701" bottom="0.74791666666666701" header="0" footer="0"/>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000"/>
  <sheetViews>
    <sheetView showGridLines="0" workbookViewId="0">
      <selection sqref="A1:G2"/>
    </sheetView>
  </sheetViews>
  <sheetFormatPr defaultColWidth="14.453125" defaultRowHeight="15" customHeight="1"/>
  <cols>
    <col min="1" max="1" width="19.1796875" customWidth="1"/>
    <col min="2" max="2" width="15.81640625" customWidth="1"/>
    <col min="3" max="3" width="14.7265625" customWidth="1"/>
    <col min="4" max="4" width="17.7265625" customWidth="1"/>
    <col min="5" max="5" width="13.7265625" customWidth="1"/>
    <col min="6" max="6" width="15" customWidth="1"/>
    <col min="7" max="7" width="13.26953125" customWidth="1"/>
  </cols>
  <sheetData>
    <row r="1" spans="1:7" ht="15.75" customHeight="1">
      <c r="A1" s="205" t="s">
        <v>28</v>
      </c>
      <c r="B1" s="191"/>
      <c r="C1" s="191"/>
      <c r="D1" s="191"/>
      <c r="E1" s="191"/>
      <c r="F1" s="191"/>
      <c r="G1" s="191"/>
    </row>
    <row r="2" spans="1:7" ht="15" customHeight="1">
      <c r="A2" s="253"/>
      <c r="B2" s="253"/>
      <c r="C2" s="253"/>
      <c r="D2" s="253"/>
      <c r="E2" s="253"/>
      <c r="F2" s="253"/>
      <c r="G2" s="253"/>
    </row>
    <row r="3" spans="1:7" ht="25.5" customHeight="1">
      <c r="A3" s="73"/>
      <c r="B3" s="73" t="s">
        <v>136</v>
      </c>
      <c r="C3" s="73" t="s">
        <v>137</v>
      </c>
      <c r="D3" s="73" t="s">
        <v>138</v>
      </c>
      <c r="E3" s="73" t="s">
        <v>300</v>
      </c>
      <c r="F3" s="73" t="s">
        <v>301</v>
      </c>
      <c r="G3" s="73" t="s">
        <v>302</v>
      </c>
    </row>
    <row r="4" spans="1:7" ht="16.5" customHeight="1">
      <c r="A4" s="116" t="s">
        <v>303</v>
      </c>
      <c r="B4" s="80">
        <f t="shared" ref="B4:G4" si="0">+B5+B19</f>
        <v>10441.400000000001</v>
      </c>
      <c r="C4" s="80">
        <f t="shared" si="0"/>
        <v>8393.1999999999989</v>
      </c>
      <c r="D4" s="80">
        <f t="shared" si="0"/>
        <v>8012.4</v>
      </c>
      <c r="E4" s="80">
        <f t="shared" si="0"/>
        <v>5243.5</v>
      </c>
      <c r="F4" s="117">
        <f t="shared" si="0"/>
        <v>333132</v>
      </c>
      <c r="G4" s="80">
        <f t="shared" si="0"/>
        <v>8478.7999999999993</v>
      </c>
    </row>
    <row r="5" spans="1:7" ht="15" customHeight="1">
      <c r="A5" s="76" t="s">
        <v>304</v>
      </c>
      <c r="B5" s="77">
        <f t="shared" ref="B5:G5" si="1">+SUM(B6:B18)</f>
        <v>6505.8</v>
      </c>
      <c r="C5" s="77">
        <f t="shared" si="1"/>
        <v>5661.5999999999995</v>
      </c>
      <c r="D5" s="77">
        <f t="shared" si="1"/>
        <v>5445.9</v>
      </c>
      <c r="E5" s="77">
        <f t="shared" si="1"/>
        <v>3776.7</v>
      </c>
      <c r="F5" s="118">
        <f t="shared" si="1"/>
        <v>289681</v>
      </c>
      <c r="G5" s="77">
        <f t="shared" si="1"/>
        <v>5706.2999999999993</v>
      </c>
    </row>
    <row r="6" spans="1:7" ht="15" customHeight="1">
      <c r="A6" s="74" t="s">
        <v>305</v>
      </c>
      <c r="B6" s="75">
        <v>872.3</v>
      </c>
      <c r="C6" s="75">
        <v>804.2</v>
      </c>
      <c r="D6" s="75">
        <v>804.2</v>
      </c>
      <c r="E6" s="75">
        <v>616.1</v>
      </c>
      <c r="F6" s="119">
        <v>5426</v>
      </c>
      <c r="G6" s="75">
        <v>814.3</v>
      </c>
    </row>
    <row r="7" spans="1:7" ht="15" customHeight="1">
      <c r="A7" s="74" t="s">
        <v>306</v>
      </c>
      <c r="B7" s="75">
        <v>52.6</v>
      </c>
      <c r="C7" s="75">
        <v>44.4</v>
      </c>
      <c r="D7" s="75">
        <v>42.2</v>
      </c>
      <c r="E7" s="75">
        <v>28.5</v>
      </c>
      <c r="F7" s="119">
        <v>985</v>
      </c>
      <c r="G7" s="75">
        <v>46.5</v>
      </c>
    </row>
    <row r="8" spans="1:7" ht="15" customHeight="1">
      <c r="A8" s="74" t="s">
        <v>307</v>
      </c>
      <c r="B8" s="75">
        <v>970.5</v>
      </c>
      <c r="C8" s="75">
        <v>630.4</v>
      </c>
      <c r="D8" s="75">
        <v>604.20000000000005</v>
      </c>
      <c r="E8" s="75">
        <v>519.20000000000005</v>
      </c>
      <c r="F8" s="119">
        <v>188420</v>
      </c>
      <c r="G8" s="75">
        <v>630.4</v>
      </c>
    </row>
    <row r="9" spans="1:7" ht="15" customHeight="1">
      <c r="A9" s="74" t="s">
        <v>308</v>
      </c>
      <c r="B9" s="75">
        <v>128.4</v>
      </c>
      <c r="C9" s="75">
        <v>85.2</v>
      </c>
      <c r="D9" s="75">
        <v>82.1</v>
      </c>
      <c r="E9" s="75">
        <v>50.8</v>
      </c>
      <c r="F9" s="119">
        <v>621</v>
      </c>
      <c r="G9" s="75">
        <v>85.2</v>
      </c>
    </row>
    <row r="10" spans="1:7" ht="15" customHeight="1">
      <c r="A10" s="74" t="s">
        <v>309</v>
      </c>
      <c r="B10" s="75">
        <v>126.4</v>
      </c>
      <c r="C10" s="75">
        <v>101.7</v>
      </c>
      <c r="D10" s="75">
        <v>101.7</v>
      </c>
      <c r="E10" s="75">
        <v>74.8</v>
      </c>
      <c r="F10" s="119">
        <v>1673</v>
      </c>
      <c r="G10" s="75">
        <v>105.3</v>
      </c>
    </row>
    <row r="11" spans="1:7" ht="15" customHeight="1">
      <c r="A11" s="74" t="s">
        <v>310</v>
      </c>
      <c r="B11" s="75">
        <v>764</v>
      </c>
      <c r="C11" s="75">
        <v>826.3</v>
      </c>
      <c r="D11" s="75">
        <v>807.9</v>
      </c>
      <c r="E11" s="75">
        <v>416.8</v>
      </c>
      <c r="F11" s="119">
        <v>8482</v>
      </c>
      <c r="G11" s="75">
        <v>830.2</v>
      </c>
    </row>
    <row r="12" spans="1:7" ht="15" customHeight="1">
      <c r="A12" s="74" t="s">
        <v>311</v>
      </c>
      <c r="B12" s="75">
        <v>276.39999999999998</v>
      </c>
      <c r="C12" s="75">
        <v>220.6</v>
      </c>
      <c r="D12" s="75">
        <v>204.7</v>
      </c>
      <c r="E12" s="75">
        <v>140</v>
      </c>
      <c r="F12" s="119">
        <v>11824</v>
      </c>
      <c r="G12" s="75">
        <v>227.7</v>
      </c>
    </row>
    <row r="13" spans="1:7" ht="15" customHeight="1">
      <c r="A13" s="74" t="s">
        <v>312</v>
      </c>
      <c r="B13" s="75">
        <v>354.5</v>
      </c>
      <c r="C13" s="75">
        <v>296.10000000000002</v>
      </c>
      <c r="D13" s="75">
        <v>268.7</v>
      </c>
      <c r="E13" s="75">
        <v>148.9</v>
      </c>
      <c r="F13" s="119">
        <v>5320</v>
      </c>
      <c r="G13" s="75">
        <v>296.10000000000002</v>
      </c>
    </row>
    <row r="14" spans="1:7" ht="16.5" customHeight="1">
      <c r="A14" s="74" t="s">
        <v>313</v>
      </c>
      <c r="B14" s="75">
        <v>786.3</v>
      </c>
      <c r="C14" s="75">
        <v>872.3</v>
      </c>
      <c r="D14" s="75">
        <v>872.3</v>
      </c>
      <c r="E14" s="75">
        <v>529.79999999999995</v>
      </c>
      <c r="F14" s="119">
        <v>4930</v>
      </c>
      <c r="G14" s="75">
        <v>885.7</v>
      </c>
    </row>
    <row r="15" spans="1:7" ht="15" customHeight="1">
      <c r="A15" s="74" t="s">
        <v>314</v>
      </c>
      <c r="B15" s="75">
        <v>746.4</v>
      </c>
      <c r="C15" s="75">
        <v>550.4</v>
      </c>
      <c r="D15" s="75">
        <v>545.6</v>
      </c>
      <c r="E15" s="75">
        <v>401.5</v>
      </c>
      <c r="F15" s="119">
        <v>39134</v>
      </c>
      <c r="G15" s="75">
        <v>550.4</v>
      </c>
    </row>
    <row r="16" spans="1:7" ht="15" customHeight="1">
      <c r="A16" s="74" t="s">
        <v>315</v>
      </c>
      <c r="B16" s="75">
        <v>237.5</v>
      </c>
      <c r="C16" s="75">
        <v>129.69999999999999</v>
      </c>
      <c r="D16" s="75">
        <v>129.69999999999999</v>
      </c>
      <c r="E16" s="75">
        <v>87.5</v>
      </c>
      <c r="F16" s="119">
        <v>5842</v>
      </c>
      <c r="G16" s="75">
        <v>129.69999999999999</v>
      </c>
    </row>
    <row r="17" spans="1:7" ht="15" customHeight="1">
      <c r="A17" s="74" t="s">
        <v>316</v>
      </c>
      <c r="B17" s="75">
        <v>288</v>
      </c>
      <c r="C17" s="75">
        <v>173.7</v>
      </c>
      <c r="D17" s="75">
        <v>173.7</v>
      </c>
      <c r="E17" s="75">
        <v>113.5</v>
      </c>
      <c r="F17" s="119">
        <v>10302</v>
      </c>
      <c r="G17" s="75">
        <v>173.7</v>
      </c>
    </row>
    <row r="18" spans="1:7" ht="15" customHeight="1">
      <c r="A18" s="74" t="s">
        <v>317</v>
      </c>
      <c r="B18" s="75">
        <v>902.5</v>
      </c>
      <c r="C18" s="75">
        <v>926.6</v>
      </c>
      <c r="D18" s="75">
        <v>808.9</v>
      </c>
      <c r="E18" s="75">
        <v>649.29999999999995</v>
      </c>
      <c r="F18" s="119">
        <v>6722</v>
      </c>
      <c r="G18" s="75">
        <v>931.1</v>
      </c>
    </row>
    <row r="19" spans="1:7" ht="15" customHeight="1">
      <c r="A19" s="76" t="s">
        <v>318</v>
      </c>
      <c r="B19" s="77">
        <f t="shared" ref="B19:G19" si="2">+SUM(B20:B27)</f>
        <v>3935.6000000000004</v>
      </c>
      <c r="C19" s="77">
        <f t="shared" si="2"/>
        <v>2731.6</v>
      </c>
      <c r="D19" s="77">
        <f t="shared" si="2"/>
        <v>2566.5</v>
      </c>
      <c r="E19" s="77">
        <f t="shared" si="2"/>
        <v>1466.8</v>
      </c>
      <c r="F19" s="118">
        <f t="shared" si="2"/>
        <v>43451</v>
      </c>
      <c r="G19" s="77">
        <f t="shared" si="2"/>
        <v>2772.5000000000005</v>
      </c>
    </row>
    <row r="20" spans="1:7" ht="15" customHeight="1">
      <c r="A20" s="74" t="s">
        <v>319</v>
      </c>
      <c r="B20" s="75">
        <v>138.5</v>
      </c>
      <c r="C20" s="75">
        <v>57.4</v>
      </c>
      <c r="D20" s="75">
        <v>55.7</v>
      </c>
      <c r="E20" s="75">
        <v>36.6</v>
      </c>
      <c r="F20" s="119">
        <v>5998</v>
      </c>
      <c r="G20" s="75">
        <v>57.4</v>
      </c>
    </row>
    <row r="21" spans="1:7" ht="15" customHeight="1">
      <c r="A21" s="74" t="s">
        <v>320</v>
      </c>
      <c r="B21" s="75">
        <v>40.1</v>
      </c>
      <c r="C21" s="75">
        <v>23.7</v>
      </c>
      <c r="D21" s="75">
        <v>22.7</v>
      </c>
      <c r="E21" s="75">
        <v>16.2</v>
      </c>
      <c r="F21" s="119">
        <v>1046</v>
      </c>
      <c r="G21" s="75">
        <v>23.7</v>
      </c>
    </row>
    <row r="22" spans="1:7" ht="15" customHeight="1">
      <c r="A22" s="74" t="s">
        <v>321</v>
      </c>
      <c r="B22" s="75">
        <v>837.2</v>
      </c>
      <c r="C22" s="75">
        <v>648.4</v>
      </c>
      <c r="D22" s="75">
        <v>566.70000000000005</v>
      </c>
      <c r="E22" s="75">
        <v>293.89999999999998</v>
      </c>
      <c r="F22" s="119">
        <v>6264</v>
      </c>
      <c r="G22" s="75">
        <v>654.20000000000005</v>
      </c>
    </row>
    <row r="23" spans="1:7" ht="15" customHeight="1">
      <c r="A23" s="74" t="s">
        <v>322</v>
      </c>
      <c r="B23" s="75">
        <v>965.5</v>
      </c>
      <c r="C23" s="75">
        <v>949.7</v>
      </c>
      <c r="D23" s="75">
        <v>949.7</v>
      </c>
      <c r="E23" s="75">
        <v>557.1</v>
      </c>
      <c r="F23" s="119">
        <v>4768</v>
      </c>
      <c r="G23" s="75">
        <v>968</v>
      </c>
    </row>
    <row r="24" spans="1:7" ht="15" customHeight="1">
      <c r="A24" s="74" t="s">
        <v>323</v>
      </c>
      <c r="B24" s="75">
        <v>289.60000000000002</v>
      </c>
      <c r="C24" s="75">
        <v>137.6</v>
      </c>
      <c r="D24" s="75">
        <v>130.6</v>
      </c>
      <c r="E24" s="75">
        <v>95.6</v>
      </c>
      <c r="F24" s="119">
        <v>3746</v>
      </c>
      <c r="G24" s="75">
        <v>144.19999999999999</v>
      </c>
    </row>
    <row r="25" spans="1:7" ht="15" customHeight="1">
      <c r="A25" s="74" t="s">
        <v>324</v>
      </c>
      <c r="B25" s="75">
        <v>399.8</v>
      </c>
      <c r="C25" s="75">
        <v>165.5</v>
      </c>
      <c r="D25" s="75">
        <v>118.3</v>
      </c>
      <c r="E25" s="75">
        <v>95.8</v>
      </c>
      <c r="F25" s="119">
        <v>902</v>
      </c>
      <c r="G25" s="75">
        <v>165.8</v>
      </c>
    </row>
    <row r="26" spans="1:7" ht="15" customHeight="1">
      <c r="A26" s="74" t="s">
        <v>325</v>
      </c>
      <c r="B26" s="75">
        <v>820.1</v>
      </c>
      <c r="C26" s="75">
        <v>462.3</v>
      </c>
      <c r="D26" s="75">
        <v>457</v>
      </c>
      <c r="E26" s="75">
        <v>190.1</v>
      </c>
      <c r="F26" s="119">
        <v>13452</v>
      </c>
      <c r="G26" s="75">
        <v>462.3</v>
      </c>
    </row>
    <row r="27" spans="1:7" ht="15" customHeight="1">
      <c r="A27" s="74" t="s">
        <v>326</v>
      </c>
      <c r="B27" s="75">
        <v>444.8</v>
      </c>
      <c r="C27" s="75">
        <v>287</v>
      </c>
      <c r="D27" s="75">
        <v>265.8</v>
      </c>
      <c r="E27" s="75">
        <v>181.5</v>
      </c>
      <c r="F27" s="119">
        <v>7275</v>
      </c>
      <c r="G27" s="75">
        <v>296.89999999999998</v>
      </c>
    </row>
    <row r="28" spans="1:7" ht="16.5" customHeight="1">
      <c r="A28" s="265" t="s">
        <v>121</v>
      </c>
      <c r="B28" s="250"/>
      <c r="C28" s="250"/>
      <c r="D28" s="250"/>
      <c r="E28" s="250"/>
      <c r="F28" s="250"/>
      <c r="G28" s="250"/>
    </row>
    <row r="29" spans="1:7" ht="12.75" customHeight="1"/>
    <row r="30" spans="1:7" ht="23.25" customHeight="1">
      <c r="A30" s="263" t="s">
        <v>338</v>
      </c>
      <c r="B30" s="191"/>
      <c r="C30" s="191"/>
      <c r="D30" s="191"/>
      <c r="E30" s="191"/>
      <c r="F30" s="191"/>
      <c r="G30" s="191"/>
    </row>
    <row r="31" spans="1:7" ht="108" customHeight="1">
      <c r="A31" s="263" t="s">
        <v>339</v>
      </c>
      <c r="B31" s="191"/>
      <c r="C31" s="191"/>
      <c r="D31" s="191"/>
      <c r="E31" s="191"/>
      <c r="F31" s="191"/>
      <c r="G31" s="191"/>
    </row>
    <row r="32" spans="1:7" ht="39" customHeight="1">
      <c r="A32" s="263" t="s">
        <v>329</v>
      </c>
      <c r="B32" s="191"/>
      <c r="C32" s="191"/>
      <c r="D32" s="191"/>
      <c r="E32" s="191"/>
      <c r="F32" s="191"/>
      <c r="G32" s="191"/>
    </row>
    <row r="33" spans="1:7" ht="30" customHeight="1">
      <c r="A33" s="263" t="s">
        <v>340</v>
      </c>
      <c r="B33" s="191"/>
      <c r="C33" s="191"/>
      <c r="D33" s="191"/>
      <c r="E33" s="191"/>
      <c r="F33" s="191"/>
      <c r="G33" s="191"/>
    </row>
    <row r="34" spans="1:7" ht="12.75" customHeight="1">
      <c r="A34" s="127"/>
      <c r="B34" s="127"/>
      <c r="C34" s="127"/>
      <c r="D34" s="127"/>
      <c r="E34" s="127"/>
      <c r="F34" s="127"/>
      <c r="G34" s="127"/>
    </row>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33:G33"/>
    <mergeCell ref="A1:G2"/>
    <mergeCell ref="A28:G28"/>
    <mergeCell ref="A30:G30"/>
    <mergeCell ref="A31:G31"/>
    <mergeCell ref="A32:G32"/>
  </mergeCells>
  <pageMargins left="0.70833333333333304" right="0.70833333333333304" top="0.74791666666666701" bottom="0.74791666666666701" header="0" footer="0"/>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000"/>
  <sheetViews>
    <sheetView showGridLines="0" workbookViewId="0">
      <selection sqref="A1:G2"/>
    </sheetView>
  </sheetViews>
  <sheetFormatPr defaultColWidth="14.453125" defaultRowHeight="15" customHeight="1"/>
  <cols>
    <col min="1" max="1" width="17.453125" customWidth="1"/>
    <col min="2" max="2" width="17" customWidth="1"/>
    <col min="3" max="3" width="13.7265625" customWidth="1"/>
    <col min="4" max="4" width="12.1796875" customWidth="1"/>
    <col min="5" max="5" width="12" customWidth="1"/>
    <col min="6" max="6" width="11.81640625" customWidth="1"/>
    <col min="7" max="7" width="13.453125" customWidth="1"/>
  </cols>
  <sheetData>
    <row r="1" spans="1:7" ht="33.75" customHeight="1">
      <c r="A1" s="205" t="s">
        <v>30</v>
      </c>
      <c r="B1" s="191"/>
      <c r="C1" s="191"/>
      <c r="D1" s="191"/>
      <c r="E1" s="191"/>
      <c r="F1" s="191"/>
      <c r="G1" s="191"/>
    </row>
    <row r="2" spans="1:7" ht="12" customHeight="1">
      <c r="A2" s="191"/>
      <c r="B2" s="191"/>
      <c r="C2" s="191"/>
      <c r="D2" s="191"/>
      <c r="E2" s="191"/>
      <c r="F2" s="191"/>
      <c r="G2" s="191"/>
    </row>
    <row r="3" spans="1:7" ht="25.5" customHeight="1">
      <c r="A3" s="73"/>
      <c r="B3" s="73" t="s">
        <v>136</v>
      </c>
      <c r="C3" s="73" t="s">
        <v>137</v>
      </c>
      <c r="D3" s="73" t="s">
        <v>138</v>
      </c>
      <c r="E3" s="73" t="s">
        <v>341</v>
      </c>
      <c r="F3" s="73" t="s">
        <v>301</v>
      </c>
      <c r="G3" s="73" t="s">
        <v>302</v>
      </c>
    </row>
    <row r="4" spans="1:7" ht="12.75" customHeight="1">
      <c r="A4" s="122" t="s">
        <v>342</v>
      </c>
      <c r="B4" s="123">
        <v>413.5</v>
      </c>
      <c r="C4" s="123">
        <v>276.8</v>
      </c>
      <c r="D4" s="123">
        <v>189.6</v>
      </c>
      <c r="E4" s="123">
        <v>97.6</v>
      </c>
      <c r="F4" s="124">
        <v>38</v>
      </c>
      <c r="G4" s="123">
        <v>278.3</v>
      </c>
    </row>
    <row r="5" spans="1:7" ht="12.75" customHeight="1">
      <c r="A5" s="122" t="s">
        <v>295</v>
      </c>
      <c r="B5" s="123">
        <v>1175.4000000000001</v>
      </c>
      <c r="C5" s="123">
        <v>753</v>
      </c>
      <c r="D5" s="123">
        <v>753</v>
      </c>
      <c r="E5" s="123">
        <v>263.60000000000002</v>
      </c>
      <c r="F5" s="124">
        <v>1215</v>
      </c>
      <c r="G5" s="123">
        <v>753</v>
      </c>
    </row>
    <row r="6" spans="1:7" ht="12.75" customHeight="1">
      <c r="A6" s="122" t="s">
        <v>333</v>
      </c>
      <c r="B6" s="123">
        <v>338.9</v>
      </c>
      <c r="C6" s="123">
        <v>106</v>
      </c>
      <c r="D6" s="123">
        <v>35</v>
      </c>
      <c r="E6" s="123">
        <v>16.399999999999999</v>
      </c>
      <c r="F6" s="124">
        <v>92</v>
      </c>
      <c r="G6" s="123">
        <v>106.9</v>
      </c>
    </row>
    <row r="7" spans="1:7" ht="12.75" customHeight="1">
      <c r="A7" s="122" t="s">
        <v>334</v>
      </c>
      <c r="B7" s="123">
        <v>239.4</v>
      </c>
      <c r="C7" s="123">
        <v>192.9</v>
      </c>
      <c r="D7" s="123">
        <v>129.19999999999999</v>
      </c>
      <c r="E7" s="123">
        <v>79.900000000000006</v>
      </c>
      <c r="F7" s="124">
        <v>142</v>
      </c>
      <c r="G7" s="123">
        <v>193</v>
      </c>
    </row>
    <row r="8" spans="1:7" ht="12.75" customHeight="1">
      <c r="A8" s="106" t="s">
        <v>343</v>
      </c>
      <c r="B8" s="123">
        <v>2829.9</v>
      </c>
      <c r="C8" s="75">
        <v>1781.4</v>
      </c>
      <c r="D8" s="75">
        <v>1781.4</v>
      </c>
      <c r="E8" s="75">
        <v>1529.4</v>
      </c>
      <c r="F8" s="119">
        <v>210844</v>
      </c>
      <c r="G8" s="75">
        <v>1781.4</v>
      </c>
    </row>
    <row r="9" spans="1:7" ht="12.75" customHeight="1">
      <c r="A9" s="122" t="s">
        <v>344</v>
      </c>
      <c r="B9" s="123">
        <v>1806.1</v>
      </c>
      <c r="C9" s="123">
        <v>1062.2</v>
      </c>
      <c r="D9" s="123">
        <v>1062.2</v>
      </c>
      <c r="E9" s="123">
        <v>708.2</v>
      </c>
      <c r="F9" s="124">
        <v>302</v>
      </c>
      <c r="G9" s="123">
        <v>1062.2</v>
      </c>
    </row>
    <row r="10" spans="1:7" ht="12.75" customHeight="1">
      <c r="A10" s="122" t="s">
        <v>345</v>
      </c>
      <c r="B10" s="123">
        <v>317.3</v>
      </c>
      <c r="C10" s="123">
        <v>295.3</v>
      </c>
      <c r="D10" s="123">
        <v>295.3</v>
      </c>
      <c r="E10" s="123">
        <v>124.3</v>
      </c>
      <c r="F10" s="124">
        <v>753</v>
      </c>
      <c r="G10" s="123">
        <v>295.3</v>
      </c>
    </row>
    <row r="11" spans="1:7" ht="12.75" customHeight="1">
      <c r="A11" s="122" t="s">
        <v>336</v>
      </c>
      <c r="B11" s="123">
        <v>1770.2</v>
      </c>
      <c r="C11" s="123">
        <v>1319.1</v>
      </c>
      <c r="D11" s="123">
        <v>1319.1</v>
      </c>
      <c r="E11" s="123">
        <v>841.5</v>
      </c>
      <c r="F11" s="124">
        <v>30370</v>
      </c>
      <c r="G11" s="123">
        <v>1319.1</v>
      </c>
    </row>
    <row r="12" spans="1:7" ht="12.75" customHeight="1">
      <c r="A12" s="128" t="s">
        <v>71</v>
      </c>
      <c r="B12" s="125">
        <f t="shared" ref="B12:G12" si="0">SUM(B4:B11)</f>
        <v>8890.7000000000007</v>
      </c>
      <c r="C12" s="125">
        <f t="shared" si="0"/>
        <v>5786.7000000000007</v>
      </c>
      <c r="D12" s="125">
        <f t="shared" si="0"/>
        <v>5564.7999999999993</v>
      </c>
      <c r="E12" s="125">
        <f t="shared" si="0"/>
        <v>3660.9000000000005</v>
      </c>
      <c r="F12" s="126">
        <f t="shared" si="0"/>
        <v>243756</v>
      </c>
      <c r="G12" s="125">
        <f t="shared" si="0"/>
        <v>5789.2000000000007</v>
      </c>
    </row>
    <row r="13" spans="1:7" ht="16.5" customHeight="1">
      <c r="A13" s="265" t="s">
        <v>121</v>
      </c>
      <c r="B13" s="250"/>
      <c r="C13" s="250"/>
      <c r="D13" s="250"/>
      <c r="E13" s="250"/>
      <c r="F13" s="250"/>
      <c r="G13" s="250"/>
    </row>
    <row r="14" spans="1:7" ht="12.75" customHeight="1">
      <c r="B14" s="129"/>
      <c r="C14" s="129"/>
      <c r="D14" s="129"/>
      <c r="E14" s="129"/>
      <c r="F14" s="129"/>
      <c r="G14" s="129"/>
    </row>
    <row r="15" spans="1:7" ht="40.5" customHeight="1">
      <c r="A15" s="263" t="s">
        <v>338</v>
      </c>
      <c r="B15" s="191"/>
      <c r="C15" s="191"/>
      <c r="D15" s="191"/>
      <c r="E15" s="191"/>
      <c r="F15" s="191"/>
      <c r="G15" s="191"/>
    </row>
    <row r="16" spans="1:7" ht="114" customHeight="1">
      <c r="A16" s="263" t="s">
        <v>339</v>
      </c>
      <c r="B16" s="191"/>
      <c r="C16" s="191"/>
      <c r="D16" s="191"/>
      <c r="E16" s="191"/>
      <c r="F16" s="191"/>
      <c r="G16" s="191"/>
    </row>
    <row r="17" spans="1:7" ht="39.75" customHeight="1">
      <c r="A17" s="263" t="s">
        <v>329</v>
      </c>
      <c r="B17" s="191"/>
      <c r="C17" s="191"/>
      <c r="D17" s="191"/>
      <c r="E17" s="191"/>
      <c r="F17" s="191"/>
      <c r="G17" s="191"/>
    </row>
    <row r="18" spans="1:7" ht="30.75" customHeight="1">
      <c r="A18" s="263" t="s">
        <v>340</v>
      </c>
      <c r="B18" s="191"/>
      <c r="C18" s="191"/>
      <c r="D18" s="191"/>
      <c r="E18" s="191"/>
      <c r="F18" s="191"/>
      <c r="G18" s="191"/>
    </row>
    <row r="19" spans="1:7" ht="24.75" customHeight="1">
      <c r="A19" s="263" t="s">
        <v>346</v>
      </c>
      <c r="B19" s="191"/>
      <c r="C19" s="191"/>
      <c r="D19" s="191"/>
      <c r="E19" s="191"/>
      <c r="F19" s="191"/>
      <c r="G19" s="191"/>
    </row>
    <row r="20" spans="1:7" ht="12.75" customHeight="1">
      <c r="A20" s="127"/>
      <c r="B20" s="130"/>
      <c r="C20" s="130"/>
      <c r="D20" s="130"/>
      <c r="E20" s="130"/>
      <c r="F20" s="130"/>
      <c r="G20" s="130"/>
    </row>
    <row r="21" spans="1:7" ht="12.75" customHeight="1">
      <c r="B21" s="129"/>
      <c r="C21" s="129"/>
      <c r="D21" s="129"/>
      <c r="E21" s="129"/>
      <c r="F21" s="129"/>
      <c r="G21" s="129"/>
    </row>
    <row r="22" spans="1:7" ht="12.75" customHeight="1">
      <c r="B22" s="129"/>
      <c r="C22" s="129"/>
      <c r="D22" s="129"/>
      <c r="E22" s="129"/>
      <c r="F22" s="129"/>
      <c r="G22" s="129"/>
    </row>
    <row r="23" spans="1:7" ht="12.75" customHeight="1">
      <c r="B23" s="129"/>
      <c r="C23" s="129"/>
      <c r="D23" s="129"/>
      <c r="E23" s="129"/>
      <c r="F23" s="129"/>
      <c r="G23" s="129"/>
    </row>
    <row r="24" spans="1:7" ht="12.75" customHeight="1">
      <c r="B24" s="129"/>
      <c r="C24" s="129"/>
      <c r="D24" s="129"/>
      <c r="E24" s="129"/>
      <c r="F24" s="129"/>
      <c r="G24" s="129"/>
    </row>
    <row r="25" spans="1:7" ht="12.75" customHeight="1">
      <c r="B25" s="129"/>
      <c r="C25" s="129"/>
      <c r="D25" s="129"/>
      <c r="E25" s="129"/>
      <c r="F25" s="129"/>
      <c r="G25" s="129"/>
    </row>
    <row r="26" spans="1:7" ht="12.75" customHeight="1">
      <c r="B26" s="129"/>
      <c r="C26" s="129"/>
      <c r="D26" s="129"/>
      <c r="E26" s="129"/>
      <c r="F26" s="129"/>
      <c r="G26" s="129"/>
    </row>
    <row r="27" spans="1:7" ht="12.75" customHeight="1">
      <c r="B27" s="129"/>
      <c r="C27" s="129"/>
      <c r="D27" s="129"/>
      <c r="E27" s="129"/>
      <c r="F27" s="129"/>
      <c r="G27" s="129"/>
    </row>
    <row r="28" spans="1:7" ht="12.75" customHeight="1">
      <c r="B28" s="129"/>
      <c r="C28" s="129"/>
      <c r="D28" s="129"/>
      <c r="E28" s="129"/>
      <c r="F28" s="129"/>
      <c r="G28" s="129"/>
    </row>
    <row r="29" spans="1:7" ht="12.75" customHeight="1">
      <c r="B29" s="129"/>
      <c r="C29" s="129"/>
      <c r="D29" s="129"/>
      <c r="E29" s="129"/>
      <c r="F29" s="129"/>
      <c r="G29" s="129"/>
    </row>
    <row r="30" spans="1:7" ht="12.75" customHeight="1">
      <c r="B30" s="129"/>
      <c r="C30" s="129"/>
      <c r="D30" s="129"/>
      <c r="E30" s="129"/>
      <c r="F30" s="129"/>
      <c r="G30" s="129"/>
    </row>
    <row r="31" spans="1:7" ht="12.75" customHeight="1">
      <c r="B31" s="129"/>
      <c r="C31" s="129"/>
      <c r="D31" s="129"/>
      <c r="E31" s="129"/>
      <c r="F31" s="129"/>
      <c r="G31" s="129"/>
    </row>
    <row r="32" spans="1:7" ht="12.75" customHeight="1">
      <c r="B32" s="129"/>
      <c r="C32" s="129"/>
      <c r="D32" s="129"/>
      <c r="E32" s="129"/>
      <c r="F32" s="129"/>
      <c r="G32" s="129"/>
    </row>
    <row r="33" spans="2:7" ht="12.75" customHeight="1">
      <c r="B33" s="129"/>
      <c r="C33" s="129"/>
      <c r="D33" s="129"/>
      <c r="E33" s="129"/>
      <c r="F33" s="129"/>
      <c r="G33" s="129"/>
    </row>
    <row r="34" spans="2:7" ht="12.75" customHeight="1">
      <c r="B34" s="129"/>
      <c r="C34" s="129"/>
      <c r="D34" s="129"/>
      <c r="E34" s="129"/>
      <c r="F34" s="129"/>
      <c r="G34" s="129"/>
    </row>
    <row r="35" spans="2:7" ht="12.75" customHeight="1">
      <c r="B35" s="129"/>
      <c r="C35" s="129"/>
      <c r="D35" s="129"/>
      <c r="E35" s="129"/>
      <c r="F35" s="129"/>
      <c r="G35" s="129"/>
    </row>
    <row r="36" spans="2:7" ht="12.75" customHeight="1">
      <c r="B36" s="129"/>
      <c r="C36" s="129"/>
      <c r="D36" s="129"/>
      <c r="E36" s="129"/>
      <c r="F36" s="129"/>
      <c r="G36" s="129"/>
    </row>
    <row r="37" spans="2:7" ht="12.75" customHeight="1">
      <c r="B37" s="129"/>
      <c r="C37" s="129"/>
      <c r="D37" s="129"/>
      <c r="E37" s="129"/>
      <c r="F37" s="129"/>
      <c r="G37" s="129"/>
    </row>
    <row r="38" spans="2:7" ht="12.75" customHeight="1">
      <c r="B38" s="129"/>
      <c r="C38" s="129"/>
      <c r="D38" s="129"/>
      <c r="E38" s="129"/>
      <c r="F38" s="129"/>
      <c r="G38" s="129"/>
    </row>
    <row r="39" spans="2:7" ht="12.75" customHeight="1">
      <c r="B39" s="129"/>
      <c r="C39" s="129"/>
      <c r="D39" s="129"/>
      <c r="E39" s="129"/>
      <c r="F39" s="129"/>
      <c r="G39" s="129"/>
    </row>
    <row r="40" spans="2:7" ht="12.75" customHeight="1">
      <c r="B40" s="129"/>
      <c r="C40" s="129"/>
      <c r="D40" s="129"/>
      <c r="E40" s="129"/>
      <c r="F40" s="129"/>
      <c r="G40" s="129"/>
    </row>
    <row r="41" spans="2:7" ht="12.75" customHeight="1">
      <c r="B41" s="129"/>
      <c r="C41" s="129"/>
      <c r="D41" s="129"/>
      <c r="E41" s="129"/>
      <c r="F41" s="129"/>
      <c r="G41" s="129"/>
    </row>
    <row r="42" spans="2:7" ht="12.75" customHeight="1">
      <c r="B42" s="129"/>
      <c r="C42" s="129"/>
      <c r="D42" s="129"/>
      <c r="E42" s="129"/>
      <c r="F42" s="129"/>
      <c r="G42" s="129"/>
    </row>
    <row r="43" spans="2:7" ht="12.75" customHeight="1">
      <c r="B43" s="129"/>
      <c r="C43" s="129"/>
      <c r="D43" s="129"/>
      <c r="E43" s="129"/>
      <c r="F43" s="129"/>
      <c r="G43" s="129"/>
    </row>
    <row r="44" spans="2:7" ht="12.75" customHeight="1">
      <c r="B44" s="129"/>
      <c r="C44" s="129"/>
      <c r="D44" s="129"/>
      <c r="E44" s="129"/>
      <c r="F44" s="129"/>
      <c r="G44" s="129"/>
    </row>
    <row r="45" spans="2:7" ht="12.75" customHeight="1">
      <c r="B45" s="129"/>
      <c r="C45" s="129"/>
      <c r="D45" s="129"/>
      <c r="E45" s="129"/>
      <c r="F45" s="129"/>
      <c r="G45" s="129"/>
    </row>
    <row r="46" spans="2:7" ht="12.75" customHeight="1">
      <c r="B46" s="129"/>
      <c r="C46" s="129"/>
      <c r="D46" s="129"/>
      <c r="E46" s="129"/>
      <c r="F46" s="129"/>
      <c r="G46" s="129"/>
    </row>
    <row r="47" spans="2:7" ht="12.75" customHeight="1">
      <c r="B47" s="129"/>
      <c r="C47" s="129"/>
      <c r="D47" s="129"/>
      <c r="E47" s="129"/>
      <c r="F47" s="129"/>
      <c r="G47" s="129"/>
    </row>
    <row r="48" spans="2:7" ht="12.75" customHeight="1">
      <c r="B48" s="129"/>
      <c r="C48" s="129"/>
      <c r="D48" s="129"/>
      <c r="E48" s="129"/>
      <c r="F48" s="129"/>
      <c r="G48" s="129"/>
    </row>
    <row r="49" spans="2:7" ht="12.75" customHeight="1">
      <c r="B49" s="129"/>
      <c r="C49" s="129"/>
      <c r="D49" s="129"/>
      <c r="E49" s="129"/>
      <c r="F49" s="129"/>
      <c r="G49" s="129"/>
    </row>
    <row r="50" spans="2:7" ht="12.75" customHeight="1">
      <c r="B50" s="129"/>
      <c r="C50" s="129"/>
      <c r="D50" s="129"/>
      <c r="E50" s="129"/>
      <c r="F50" s="129"/>
      <c r="G50" s="129"/>
    </row>
    <row r="51" spans="2:7" ht="12.75" customHeight="1">
      <c r="B51" s="129"/>
      <c r="C51" s="129"/>
      <c r="D51" s="129"/>
      <c r="E51" s="129"/>
      <c r="F51" s="129"/>
      <c r="G51" s="129"/>
    </row>
    <row r="52" spans="2:7" ht="12.75" customHeight="1">
      <c r="B52" s="129"/>
      <c r="C52" s="129"/>
      <c r="D52" s="129"/>
      <c r="E52" s="129"/>
      <c r="F52" s="129"/>
      <c r="G52" s="129"/>
    </row>
    <row r="53" spans="2:7" ht="12.75" customHeight="1">
      <c r="B53" s="129"/>
      <c r="C53" s="129"/>
      <c r="D53" s="129"/>
      <c r="E53" s="129"/>
      <c r="F53" s="129"/>
      <c r="G53" s="129"/>
    </row>
    <row r="54" spans="2:7" ht="12.75" customHeight="1">
      <c r="B54" s="129"/>
      <c r="C54" s="129"/>
      <c r="D54" s="129"/>
      <c r="E54" s="129"/>
      <c r="F54" s="129"/>
      <c r="G54" s="129"/>
    </row>
    <row r="55" spans="2:7" ht="12.75" customHeight="1">
      <c r="B55" s="129"/>
      <c r="C55" s="129"/>
      <c r="D55" s="129"/>
      <c r="E55" s="129"/>
      <c r="F55" s="129"/>
      <c r="G55" s="129"/>
    </row>
    <row r="56" spans="2:7" ht="12.75" customHeight="1">
      <c r="B56" s="129"/>
      <c r="C56" s="129"/>
      <c r="D56" s="129"/>
      <c r="E56" s="129"/>
      <c r="F56" s="129"/>
      <c r="G56" s="129"/>
    </row>
    <row r="57" spans="2:7" ht="12.75" customHeight="1">
      <c r="B57" s="129"/>
      <c r="C57" s="129"/>
      <c r="D57" s="129"/>
      <c r="E57" s="129"/>
      <c r="F57" s="129"/>
      <c r="G57" s="129"/>
    </row>
    <row r="58" spans="2:7" ht="12.75" customHeight="1">
      <c r="B58" s="129"/>
      <c r="C58" s="129"/>
      <c r="D58" s="129"/>
      <c r="E58" s="129"/>
      <c r="F58" s="129"/>
      <c r="G58" s="129"/>
    </row>
    <row r="59" spans="2:7" ht="12.75" customHeight="1">
      <c r="B59" s="129"/>
      <c r="C59" s="129"/>
      <c r="D59" s="129"/>
      <c r="E59" s="129"/>
      <c r="F59" s="129"/>
      <c r="G59" s="129"/>
    </row>
    <row r="60" spans="2:7" ht="12.75" customHeight="1">
      <c r="B60" s="129"/>
      <c r="C60" s="129"/>
      <c r="D60" s="129"/>
      <c r="E60" s="129"/>
      <c r="F60" s="129"/>
      <c r="G60" s="129"/>
    </row>
    <row r="61" spans="2:7" ht="12.75" customHeight="1">
      <c r="B61" s="129"/>
      <c r="C61" s="129"/>
      <c r="D61" s="129"/>
      <c r="E61" s="129"/>
      <c r="F61" s="129"/>
      <c r="G61" s="129"/>
    </row>
    <row r="62" spans="2:7" ht="12.75" customHeight="1">
      <c r="B62" s="129"/>
      <c r="C62" s="129"/>
      <c r="D62" s="129"/>
      <c r="E62" s="129"/>
      <c r="F62" s="129"/>
      <c r="G62" s="129"/>
    </row>
    <row r="63" spans="2:7" ht="12.75" customHeight="1">
      <c r="B63" s="129"/>
      <c r="C63" s="129"/>
      <c r="D63" s="129"/>
      <c r="E63" s="129"/>
      <c r="F63" s="129"/>
      <c r="G63" s="129"/>
    </row>
    <row r="64" spans="2:7" ht="12.75" customHeight="1">
      <c r="B64" s="129"/>
      <c r="C64" s="129"/>
      <c r="D64" s="129"/>
      <c r="E64" s="129"/>
      <c r="F64" s="129"/>
      <c r="G64" s="129"/>
    </row>
    <row r="65" spans="2:7" ht="12.75" customHeight="1">
      <c r="B65" s="129"/>
      <c r="C65" s="129"/>
      <c r="D65" s="129"/>
      <c r="E65" s="129"/>
      <c r="F65" s="129"/>
      <c r="G65" s="129"/>
    </row>
    <row r="66" spans="2:7" ht="12.75" customHeight="1">
      <c r="B66" s="129"/>
      <c r="C66" s="129"/>
      <c r="D66" s="129"/>
      <c r="E66" s="129"/>
      <c r="F66" s="129"/>
      <c r="G66" s="129"/>
    </row>
    <row r="67" spans="2:7" ht="12.75" customHeight="1">
      <c r="B67" s="129"/>
      <c r="C67" s="129"/>
      <c r="D67" s="129"/>
      <c r="E67" s="129"/>
      <c r="F67" s="129"/>
      <c r="G67" s="129"/>
    </row>
    <row r="68" spans="2:7" ht="12.75" customHeight="1">
      <c r="B68" s="129"/>
      <c r="C68" s="129"/>
      <c r="D68" s="129"/>
      <c r="E68" s="129"/>
      <c r="F68" s="129"/>
      <c r="G68" s="129"/>
    </row>
    <row r="69" spans="2:7" ht="12.75" customHeight="1">
      <c r="B69" s="129"/>
      <c r="C69" s="129"/>
      <c r="D69" s="129"/>
      <c r="E69" s="129"/>
      <c r="F69" s="129"/>
      <c r="G69" s="129"/>
    </row>
    <row r="70" spans="2:7" ht="12.75" customHeight="1">
      <c r="B70" s="129"/>
      <c r="C70" s="129"/>
      <c r="D70" s="129"/>
      <c r="E70" s="129"/>
      <c r="F70" s="129"/>
      <c r="G70" s="129"/>
    </row>
    <row r="71" spans="2:7" ht="12.75" customHeight="1">
      <c r="B71" s="129"/>
      <c r="C71" s="129"/>
      <c r="D71" s="129"/>
      <c r="E71" s="129"/>
      <c r="F71" s="129"/>
      <c r="G71" s="129"/>
    </row>
    <row r="72" spans="2:7" ht="12.75" customHeight="1">
      <c r="B72" s="129"/>
      <c r="C72" s="129"/>
      <c r="D72" s="129"/>
      <c r="E72" s="129"/>
      <c r="F72" s="129"/>
      <c r="G72" s="129"/>
    </row>
    <row r="73" spans="2:7" ht="12.75" customHeight="1">
      <c r="B73" s="129"/>
      <c r="C73" s="129"/>
      <c r="D73" s="129"/>
      <c r="E73" s="129"/>
      <c r="F73" s="129"/>
      <c r="G73" s="129"/>
    </row>
    <row r="74" spans="2:7" ht="12.75" customHeight="1">
      <c r="B74" s="129"/>
      <c r="C74" s="129"/>
      <c r="D74" s="129"/>
      <c r="E74" s="129"/>
      <c r="F74" s="129"/>
      <c r="G74" s="129"/>
    </row>
    <row r="75" spans="2:7" ht="12.75" customHeight="1">
      <c r="B75" s="129"/>
      <c r="C75" s="129"/>
      <c r="D75" s="129"/>
      <c r="E75" s="129"/>
      <c r="F75" s="129"/>
      <c r="G75" s="129"/>
    </row>
    <row r="76" spans="2:7" ht="12.75" customHeight="1">
      <c r="B76" s="129"/>
      <c r="C76" s="129"/>
      <c r="D76" s="129"/>
      <c r="E76" s="129"/>
      <c r="F76" s="129"/>
      <c r="G76" s="129"/>
    </row>
    <row r="77" spans="2:7" ht="12.75" customHeight="1">
      <c r="B77" s="129"/>
      <c r="C77" s="129"/>
      <c r="D77" s="129"/>
      <c r="E77" s="129"/>
      <c r="F77" s="129"/>
      <c r="G77" s="129"/>
    </row>
    <row r="78" spans="2:7" ht="12.75" customHeight="1">
      <c r="B78" s="129"/>
      <c r="C78" s="129"/>
      <c r="D78" s="129"/>
      <c r="E78" s="129"/>
      <c r="F78" s="129"/>
      <c r="G78" s="129"/>
    </row>
    <row r="79" spans="2:7" ht="12.75" customHeight="1">
      <c r="B79" s="129"/>
      <c r="C79" s="129"/>
      <c r="D79" s="129"/>
      <c r="E79" s="129"/>
      <c r="F79" s="129"/>
      <c r="G79" s="129"/>
    </row>
    <row r="80" spans="2:7" ht="12.75" customHeight="1">
      <c r="B80" s="129"/>
      <c r="C80" s="129"/>
      <c r="D80" s="129"/>
      <c r="E80" s="129"/>
      <c r="F80" s="129"/>
      <c r="G80" s="129"/>
    </row>
    <row r="81" spans="2:7" ht="12.75" customHeight="1">
      <c r="B81" s="129"/>
      <c r="C81" s="129"/>
      <c r="D81" s="129"/>
      <c r="E81" s="129"/>
      <c r="F81" s="129"/>
      <c r="G81" s="129"/>
    </row>
    <row r="82" spans="2:7" ht="12.75" customHeight="1">
      <c r="B82" s="129"/>
      <c r="C82" s="129"/>
      <c r="D82" s="129"/>
      <c r="E82" s="129"/>
      <c r="F82" s="129"/>
      <c r="G82" s="129"/>
    </row>
    <row r="83" spans="2:7" ht="12.75" customHeight="1">
      <c r="B83" s="129"/>
      <c r="C83" s="129"/>
      <c r="D83" s="129"/>
      <c r="E83" s="129"/>
      <c r="F83" s="129"/>
      <c r="G83" s="129"/>
    </row>
    <row r="84" spans="2:7" ht="12.75" customHeight="1">
      <c r="B84" s="129"/>
      <c r="C84" s="129"/>
      <c r="D84" s="129"/>
      <c r="E84" s="129"/>
      <c r="F84" s="129"/>
      <c r="G84" s="129"/>
    </row>
    <row r="85" spans="2:7" ht="12.75" customHeight="1">
      <c r="B85" s="129"/>
      <c r="C85" s="129"/>
      <c r="D85" s="129"/>
      <c r="E85" s="129"/>
      <c r="F85" s="129"/>
      <c r="G85" s="129"/>
    </row>
    <row r="86" spans="2:7" ht="12.75" customHeight="1">
      <c r="B86" s="129"/>
      <c r="C86" s="129"/>
      <c r="D86" s="129"/>
      <c r="E86" s="129"/>
      <c r="F86" s="129"/>
      <c r="G86" s="129"/>
    </row>
    <row r="87" spans="2:7" ht="12.75" customHeight="1">
      <c r="B87" s="129"/>
      <c r="C87" s="129"/>
      <c r="D87" s="129"/>
      <c r="E87" s="129"/>
      <c r="F87" s="129"/>
      <c r="G87" s="129"/>
    </row>
    <row r="88" spans="2:7" ht="12.75" customHeight="1">
      <c r="B88" s="129"/>
      <c r="C88" s="129"/>
      <c r="D88" s="129"/>
      <c r="E88" s="129"/>
      <c r="F88" s="129"/>
      <c r="G88" s="129"/>
    </row>
    <row r="89" spans="2:7" ht="12.75" customHeight="1">
      <c r="B89" s="129"/>
      <c r="C89" s="129"/>
      <c r="D89" s="129"/>
      <c r="E89" s="129"/>
      <c r="F89" s="129"/>
      <c r="G89" s="129"/>
    </row>
    <row r="90" spans="2:7" ht="12.75" customHeight="1">
      <c r="B90" s="129"/>
      <c r="C90" s="129"/>
      <c r="D90" s="129"/>
      <c r="E90" s="129"/>
      <c r="F90" s="129"/>
      <c r="G90" s="129"/>
    </row>
    <row r="91" spans="2:7" ht="12.75" customHeight="1">
      <c r="B91" s="129"/>
      <c r="C91" s="129"/>
      <c r="D91" s="129"/>
      <c r="E91" s="129"/>
      <c r="F91" s="129"/>
      <c r="G91" s="129"/>
    </row>
    <row r="92" spans="2:7" ht="12.75" customHeight="1">
      <c r="B92" s="129"/>
      <c r="C92" s="129"/>
      <c r="D92" s="129"/>
      <c r="E92" s="129"/>
      <c r="F92" s="129"/>
      <c r="G92" s="129"/>
    </row>
    <row r="93" spans="2:7" ht="12.75" customHeight="1">
      <c r="B93" s="129"/>
      <c r="C93" s="129"/>
      <c r="D93" s="129"/>
      <c r="E93" s="129"/>
      <c r="F93" s="129"/>
      <c r="G93" s="129"/>
    </row>
    <row r="94" spans="2:7" ht="12.75" customHeight="1">
      <c r="B94" s="129"/>
      <c r="C94" s="129"/>
      <c r="D94" s="129"/>
      <c r="E94" s="129"/>
      <c r="F94" s="129"/>
      <c r="G94" s="129"/>
    </row>
    <row r="95" spans="2:7" ht="12.75" customHeight="1">
      <c r="B95" s="129"/>
      <c r="C95" s="129"/>
      <c r="D95" s="129"/>
      <c r="E95" s="129"/>
      <c r="F95" s="129"/>
      <c r="G95" s="129"/>
    </row>
    <row r="96" spans="2:7" ht="12.75" customHeight="1">
      <c r="B96" s="129"/>
      <c r="C96" s="129"/>
      <c r="D96" s="129"/>
      <c r="E96" s="129"/>
      <c r="F96" s="129"/>
      <c r="G96" s="129"/>
    </row>
    <row r="97" spans="2:7" ht="12.75" customHeight="1">
      <c r="B97" s="129"/>
      <c r="C97" s="129"/>
      <c r="D97" s="129"/>
      <c r="E97" s="129"/>
      <c r="F97" s="129"/>
      <c r="G97" s="129"/>
    </row>
    <row r="98" spans="2:7" ht="12.75" customHeight="1">
      <c r="B98" s="129"/>
      <c r="C98" s="129"/>
      <c r="D98" s="129"/>
      <c r="E98" s="129"/>
      <c r="F98" s="129"/>
      <c r="G98" s="129"/>
    </row>
    <row r="99" spans="2:7" ht="12.75" customHeight="1">
      <c r="B99" s="129"/>
      <c r="C99" s="129"/>
      <c r="D99" s="129"/>
      <c r="E99" s="129"/>
      <c r="F99" s="129"/>
      <c r="G99" s="129"/>
    </row>
    <row r="100" spans="2:7" ht="12.75" customHeight="1">
      <c r="B100" s="129"/>
      <c r="C100" s="129"/>
      <c r="D100" s="129"/>
      <c r="E100" s="129"/>
      <c r="F100" s="129"/>
      <c r="G100" s="129"/>
    </row>
    <row r="101" spans="2:7" ht="12.75" customHeight="1">
      <c r="B101" s="129"/>
      <c r="C101" s="129"/>
      <c r="D101" s="129"/>
      <c r="E101" s="129"/>
      <c r="F101" s="129"/>
      <c r="G101" s="129"/>
    </row>
    <row r="102" spans="2:7" ht="12.75" customHeight="1">
      <c r="B102" s="129"/>
      <c r="C102" s="129"/>
      <c r="D102" s="129"/>
      <c r="E102" s="129"/>
      <c r="F102" s="129"/>
      <c r="G102" s="129"/>
    </row>
    <row r="103" spans="2:7" ht="12.75" customHeight="1">
      <c r="B103" s="129"/>
      <c r="C103" s="129"/>
      <c r="D103" s="129"/>
      <c r="E103" s="129"/>
      <c r="F103" s="129"/>
      <c r="G103" s="129"/>
    </row>
    <row r="104" spans="2:7" ht="12.75" customHeight="1">
      <c r="B104" s="129"/>
      <c r="C104" s="129"/>
      <c r="D104" s="129"/>
      <c r="E104" s="129"/>
      <c r="F104" s="129"/>
      <c r="G104" s="129"/>
    </row>
    <row r="105" spans="2:7" ht="12.75" customHeight="1">
      <c r="B105" s="129"/>
      <c r="C105" s="129"/>
      <c r="D105" s="129"/>
      <c r="E105" s="129"/>
      <c r="F105" s="129"/>
      <c r="G105" s="129"/>
    </row>
    <row r="106" spans="2:7" ht="12.75" customHeight="1">
      <c r="B106" s="129"/>
      <c r="C106" s="129"/>
      <c r="D106" s="129"/>
      <c r="E106" s="129"/>
      <c r="F106" s="129"/>
      <c r="G106" s="129"/>
    </row>
    <row r="107" spans="2:7" ht="12.75" customHeight="1">
      <c r="B107" s="129"/>
      <c r="C107" s="129"/>
      <c r="D107" s="129"/>
      <c r="E107" s="129"/>
      <c r="F107" s="129"/>
      <c r="G107" s="129"/>
    </row>
    <row r="108" spans="2:7" ht="12.75" customHeight="1">
      <c r="B108" s="129"/>
      <c r="C108" s="129"/>
      <c r="D108" s="129"/>
      <c r="E108" s="129"/>
      <c r="F108" s="129"/>
      <c r="G108" s="129"/>
    </row>
    <row r="109" spans="2:7" ht="12.75" customHeight="1">
      <c r="B109" s="129"/>
      <c r="C109" s="129"/>
      <c r="D109" s="129"/>
      <c r="E109" s="129"/>
      <c r="F109" s="129"/>
      <c r="G109" s="129"/>
    </row>
    <row r="110" spans="2:7" ht="12.75" customHeight="1">
      <c r="B110" s="129"/>
      <c r="C110" s="129"/>
      <c r="D110" s="129"/>
      <c r="E110" s="129"/>
      <c r="F110" s="129"/>
      <c r="G110" s="129"/>
    </row>
    <row r="111" spans="2:7" ht="12.75" customHeight="1">
      <c r="B111" s="129"/>
      <c r="C111" s="129"/>
      <c r="D111" s="129"/>
      <c r="E111" s="129"/>
      <c r="F111" s="129"/>
      <c r="G111" s="129"/>
    </row>
    <row r="112" spans="2:7" ht="12.75" customHeight="1">
      <c r="B112" s="129"/>
      <c r="C112" s="129"/>
      <c r="D112" s="129"/>
      <c r="E112" s="129"/>
      <c r="F112" s="129"/>
      <c r="G112" s="129"/>
    </row>
    <row r="113" spans="2:7" ht="12.75" customHeight="1">
      <c r="B113" s="129"/>
      <c r="C113" s="129"/>
      <c r="D113" s="129"/>
      <c r="E113" s="129"/>
      <c r="F113" s="129"/>
      <c r="G113" s="129"/>
    </row>
    <row r="114" spans="2:7" ht="12.75" customHeight="1">
      <c r="B114" s="129"/>
      <c r="C114" s="129"/>
      <c r="D114" s="129"/>
      <c r="E114" s="129"/>
      <c r="F114" s="129"/>
      <c r="G114" s="129"/>
    </row>
    <row r="115" spans="2:7" ht="12.75" customHeight="1">
      <c r="B115" s="129"/>
      <c r="C115" s="129"/>
      <c r="D115" s="129"/>
      <c r="E115" s="129"/>
      <c r="F115" s="129"/>
      <c r="G115" s="129"/>
    </row>
    <row r="116" spans="2:7" ht="12.75" customHeight="1">
      <c r="B116" s="129"/>
      <c r="C116" s="129"/>
      <c r="D116" s="129"/>
      <c r="E116" s="129"/>
      <c r="F116" s="129"/>
      <c r="G116" s="129"/>
    </row>
    <row r="117" spans="2:7" ht="12.75" customHeight="1">
      <c r="B117" s="129"/>
      <c r="C117" s="129"/>
      <c r="D117" s="129"/>
      <c r="E117" s="129"/>
      <c r="F117" s="129"/>
      <c r="G117" s="129"/>
    </row>
    <row r="118" spans="2:7" ht="12.75" customHeight="1">
      <c r="B118" s="129"/>
      <c r="C118" s="129"/>
      <c r="D118" s="129"/>
      <c r="E118" s="129"/>
      <c r="F118" s="129"/>
      <c r="G118" s="129"/>
    </row>
    <row r="119" spans="2:7" ht="12.75" customHeight="1">
      <c r="B119" s="129"/>
      <c r="C119" s="129"/>
      <c r="D119" s="129"/>
      <c r="E119" s="129"/>
      <c r="F119" s="129"/>
      <c r="G119" s="129"/>
    </row>
    <row r="120" spans="2:7" ht="12.75" customHeight="1">
      <c r="B120" s="129"/>
      <c r="C120" s="129"/>
      <c r="D120" s="129"/>
      <c r="E120" s="129"/>
      <c r="F120" s="129"/>
      <c r="G120" s="129"/>
    </row>
    <row r="121" spans="2:7" ht="12.75" customHeight="1">
      <c r="B121" s="129"/>
      <c r="C121" s="129"/>
      <c r="D121" s="129"/>
      <c r="E121" s="129"/>
      <c r="F121" s="129"/>
      <c r="G121" s="129"/>
    </row>
    <row r="122" spans="2:7" ht="12.75" customHeight="1">
      <c r="B122" s="129"/>
      <c r="C122" s="129"/>
      <c r="D122" s="129"/>
      <c r="E122" s="129"/>
      <c r="F122" s="129"/>
      <c r="G122" s="129"/>
    </row>
    <row r="123" spans="2:7" ht="12.75" customHeight="1">
      <c r="B123" s="129"/>
      <c r="C123" s="129"/>
      <c r="D123" s="129"/>
      <c r="E123" s="129"/>
      <c r="F123" s="129"/>
      <c r="G123" s="129"/>
    </row>
    <row r="124" spans="2:7" ht="12.75" customHeight="1">
      <c r="B124" s="129"/>
      <c r="C124" s="129"/>
      <c r="D124" s="129"/>
      <c r="E124" s="129"/>
      <c r="F124" s="129"/>
      <c r="G124" s="129"/>
    </row>
    <row r="125" spans="2:7" ht="12.75" customHeight="1">
      <c r="B125" s="129"/>
      <c r="C125" s="129"/>
      <c r="D125" s="129"/>
      <c r="E125" s="129"/>
      <c r="F125" s="129"/>
      <c r="G125" s="129"/>
    </row>
    <row r="126" spans="2:7" ht="12.75" customHeight="1">
      <c r="B126" s="129"/>
      <c r="C126" s="129"/>
      <c r="D126" s="129"/>
      <c r="E126" s="129"/>
      <c r="F126" s="129"/>
      <c r="G126" s="129"/>
    </row>
    <row r="127" spans="2:7" ht="12.75" customHeight="1">
      <c r="B127" s="129"/>
      <c r="C127" s="129"/>
      <c r="D127" s="129"/>
      <c r="E127" s="129"/>
      <c r="F127" s="129"/>
      <c r="G127" s="129"/>
    </row>
    <row r="128" spans="2:7" ht="12.75" customHeight="1">
      <c r="B128" s="129"/>
      <c r="C128" s="129"/>
      <c r="D128" s="129"/>
      <c r="E128" s="129"/>
      <c r="F128" s="129"/>
      <c r="G128" s="129"/>
    </row>
    <row r="129" spans="2:7" ht="12.75" customHeight="1">
      <c r="B129" s="129"/>
      <c r="C129" s="129"/>
      <c r="D129" s="129"/>
      <c r="E129" s="129"/>
      <c r="F129" s="129"/>
      <c r="G129" s="129"/>
    </row>
    <row r="130" spans="2:7" ht="12.75" customHeight="1">
      <c r="B130" s="129"/>
      <c r="C130" s="129"/>
      <c r="D130" s="129"/>
      <c r="E130" s="129"/>
      <c r="F130" s="129"/>
      <c r="G130" s="129"/>
    </row>
    <row r="131" spans="2:7" ht="12.75" customHeight="1">
      <c r="B131" s="129"/>
      <c r="C131" s="129"/>
      <c r="D131" s="129"/>
      <c r="E131" s="129"/>
      <c r="F131" s="129"/>
      <c r="G131" s="129"/>
    </row>
    <row r="132" spans="2:7" ht="12.75" customHeight="1">
      <c r="B132" s="129"/>
      <c r="C132" s="129"/>
      <c r="D132" s="129"/>
      <c r="E132" s="129"/>
      <c r="F132" s="129"/>
      <c r="G132" s="129"/>
    </row>
    <row r="133" spans="2:7" ht="12.75" customHeight="1">
      <c r="B133" s="129"/>
      <c r="C133" s="129"/>
      <c r="D133" s="129"/>
      <c r="E133" s="129"/>
      <c r="F133" s="129"/>
      <c r="G133" s="129"/>
    </row>
    <row r="134" spans="2:7" ht="12.75" customHeight="1">
      <c r="B134" s="129"/>
      <c r="C134" s="129"/>
      <c r="D134" s="129"/>
      <c r="E134" s="129"/>
      <c r="F134" s="129"/>
      <c r="G134" s="129"/>
    </row>
    <row r="135" spans="2:7" ht="12.75" customHeight="1">
      <c r="B135" s="129"/>
      <c r="C135" s="129"/>
      <c r="D135" s="129"/>
      <c r="E135" s="129"/>
      <c r="F135" s="129"/>
      <c r="G135" s="129"/>
    </row>
    <row r="136" spans="2:7" ht="12.75" customHeight="1">
      <c r="B136" s="129"/>
      <c r="C136" s="129"/>
      <c r="D136" s="129"/>
      <c r="E136" s="129"/>
      <c r="F136" s="129"/>
      <c r="G136" s="129"/>
    </row>
    <row r="137" spans="2:7" ht="12.75" customHeight="1">
      <c r="B137" s="129"/>
      <c r="C137" s="129"/>
      <c r="D137" s="129"/>
      <c r="E137" s="129"/>
      <c r="F137" s="129"/>
      <c r="G137" s="129"/>
    </row>
    <row r="138" spans="2:7" ht="12.75" customHeight="1">
      <c r="B138" s="129"/>
      <c r="C138" s="129"/>
      <c r="D138" s="129"/>
      <c r="E138" s="129"/>
      <c r="F138" s="129"/>
      <c r="G138" s="129"/>
    </row>
    <row r="139" spans="2:7" ht="12.75" customHeight="1">
      <c r="B139" s="129"/>
      <c r="C139" s="129"/>
      <c r="D139" s="129"/>
      <c r="E139" s="129"/>
      <c r="F139" s="129"/>
      <c r="G139" s="129"/>
    </row>
    <row r="140" spans="2:7" ht="12.75" customHeight="1">
      <c r="B140" s="129"/>
      <c r="C140" s="129"/>
      <c r="D140" s="129"/>
      <c r="E140" s="129"/>
      <c r="F140" s="129"/>
      <c r="G140" s="129"/>
    </row>
    <row r="141" spans="2:7" ht="12.75" customHeight="1">
      <c r="B141" s="129"/>
      <c r="C141" s="129"/>
      <c r="D141" s="129"/>
      <c r="E141" s="129"/>
      <c r="F141" s="129"/>
      <c r="G141" s="129"/>
    </row>
    <row r="142" spans="2:7" ht="12.75" customHeight="1">
      <c r="B142" s="129"/>
      <c r="C142" s="129"/>
      <c r="D142" s="129"/>
      <c r="E142" s="129"/>
      <c r="F142" s="129"/>
      <c r="G142" s="129"/>
    </row>
    <row r="143" spans="2:7" ht="12.75" customHeight="1">
      <c r="B143" s="129"/>
      <c r="C143" s="129"/>
      <c r="D143" s="129"/>
      <c r="E143" s="129"/>
      <c r="F143" s="129"/>
      <c r="G143" s="129"/>
    </row>
    <row r="144" spans="2:7" ht="12.75" customHeight="1">
      <c r="B144" s="129"/>
      <c r="C144" s="129"/>
      <c r="D144" s="129"/>
      <c r="E144" s="129"/>
      <c r="F144" s="129"/>
      <c r="G144" s="129"/>
    </row>
    <row r="145" spans="2:7" ht="12.75" customHeight="1">
      <c r="B145" s="129"/>
      <c r="C145" s="129"/>
      <c r="D145" s="129"/>
      <c r="E145" s="129"/>
      <c r="F145" s="129"/>
      <c r="G145" s="129"/>
    </row>
    <row r="146" spans="2:7" ht="12.75" customHeight="1">
      <c r="B146" s="129"/>
      <c r="C146" s="129"/>
      <c r="D146" s="129"/>
      <c r="E146" s="129"/>
      <c r="F146" s="129"/>
      <c r="G146" s="129"/>
    </row>
    <row r="147" spans="2:7" ht="12.75" customHeight="1">
      <c r="B147" s="129"/>
      <c r="C147" s="129"/>
      <c r="D147" s="129"/>
      <c r="E147" s="129"/>
      <c r="F147" s="129"/>
      <c r="G147" s="129"/>
    </row>
    <row r="148" spans="2:7" ht="12.75" customHeight="1">
      <c r="B148" s="129"/>
      <c r="C148" s="129"/>
      <c r="D148" s="129"/>
      <c r="E148" s="129"/>
      <c r="F148" s="129"/>
      <c r="G148" s="129"/>
    </row>
    <row r="149" spans="2:7" ht="12.75" customHeight="1">
      <c r="B149" s="129"/>
      <c r="C149" s="129"/>
      <c r="D149" s="129"/>
      <c r="E149" s="129"/>
      <c r="F149" s="129"/>
      <c r="G149" s="129"/>
    </row>
    <row r="150" spans="2:7" ht="12.75" customHeight="1">
      <c r="B150" s="129"/>
      <c r="C150" s="129"/>
      <c r="D150" s="129"/>
      <c r="E150" s="129"/>
      <c r="F150" s="129"/>
      <c r="G150" s="129"/>
    </row>
    <row r="151" spans="2:7" ht="12.75" customHeight="1">
      <c r="B151" s="129"/>
      <c r="C151" s="129"/>
      <c r="D151" s="129"/>
      <c r="E151" s="129"/>
      <c r="F151" s="129"/>
      <c r="G151" s="129"/>
    </row>
    <row r="152" spans="2:7" ht="12.75" customHeight="1">
      <c r="B152" s="129"/>
      <c r="C152" s="129"/>
      <c r="D152" s="129"/>
      <c r="E152" s="129"/>
      <c r="F152" s="129"/>
      <c r="G152" s="129"/>
    </row>
    <row r="153" spans="2:7" ht="12.75" customHeight="1">
      <c r="B153" s="129"/>
      <c r="C153" s="129"/>
      <c r="D153" s="129"/>
      <c r="E153" s="129"/>
      <c r="F153" s="129"/>
      <c r="G153" s="129"/>
    </row>
    <row r="154" spans="2:7" ht="12.75" customHeight="1">
      <c r="B154" s="129"/>
      <c r="C154" s="129"/>
      <c r="D154" s="129"/>
      <c r="E154" s="129"/>
      <c r="F154" s="129"/>
      <c r="G154" s="129"/>
    </row>
    <row r="155" spans="2:7" ht="12.75" customHeight="1">
      <c r="B155" s="129"/>
      <c r="C155" s="129"/>
      <c r="D155" s="129"/>
      <c r="E155" s="129"/>
      <c r="F155" s="129"/>
      <c r="G155" s="129"/>
    </row>
    <row r="156" spans="2:7" ht="12.75" customHeight="1">
      <c r="B156" s="129"/>
      <c r="C156" s="129"/>
      <c r="D156" s="129"/>
      <c r="E156" s="129"/>
      <c r="F156" s="129"/>
      <c r="G156" s="129"/>
    </row>
    <row r="157" spans="2:7" ht="12.75" customHeight="1">
      <c r="B157" s="129"/>
      <c r="C157" s="129"/>
      <c r="D157" s="129"/>
      <c r="E157" s="129"/>
      <c r="F157" s="129"/>
      <c r="G157" s="129"/>
    </row>
    <row r="158" spans="2:7" ht="12.75" customHeight="1">
      <c r="B158" s="129"/>
      <c r="C158" s="129"/>
      <c r="D158" s="129"/>
      <c r="E158" s="129"/>
      <c r="F158" s="129"/>
      <c r="G158" s="129"/>
    </row>
    <row r="159" spans="2:7" ht="12.75" customHeight="1">
      <c r="B159" s="129"/>
      <c r="C159" s="129"/>
      <c r="D159" s="129"/>
      <c r="E159" s="129"/>
      <c r="F159" s="129"/>
      <c r="G159" s="129"/>
    </row>
    <row r="160" spans="2:7" ht="12.75" customHeight="1">
      <c r="B160" s="129"/>
      <c r="C160" s="129"/>
      <c r="D160" s="129"/>
      <c r="E160" s="129"/>
      <c r="F160" s="129"/>
      <c r="G160" s="129"/>
    </row>
    <row r="161" spans="2:7" ht="12.75" customHeight="1">
      <c r="B161" s="129"/>
      <c r="C161" s="129"/>
      <c r="D161" s="129"/>
      <c r="E161" s="129"/>
      <c r="F161" s="129"/>
      <c r="G161" s="129"/>
    </row>
    <row r="162" spans="2:7" ht="12.75" customHeight="1">
      <c r="B162" s="129"/>
      <c r="C162" s="129"/>
      <c r="D162" s="129"/>
      <c r="E162" s="129"/>
      <c r="F162" s="129"/>
      <c r="G162" s="129"/>
    </row>
    <row r="163" spans="2:7" ht="12.75" customHeight="1">
      <c r="B163" s="129"/>
      <c r="C163" s="129"/>
      <c r="D163" s="129"/>
      <c r="E163" s="129"/>
      <c r="F163" s="129"/>
      <c r="G163" s="129"/>
    </row>
    <row r="164" spans="2:7" ht="12.75" customHeight="1">
      <c r="B164" s="129"/>
      <c r="C164" s="129"/>
      <c r="D164" s="129"/>
      <c r="E164" s="129"/>
      <c r="F164" s="129"/>
      <c r="G164" s="129"/>
    </row>
    <row r="165" spans="2:7" ht="12.75" customHeight="1">
      <c r="B165" s="129"/>
      <c r="C165" s="129"/>
      <c r="D165" s="129"/>
      <c r="E165" s="129"/>
      <c r="F165" s="129"/>
      <c r="G165" s="129"/>
    </row>
    <row r="166" spans="2:7" ht="12.75" customHeight="1">
      <c r="B166" s="129"/>
      <c r="C166" s="129"/>
      <c r="D166" s="129"/>
      <c r="E166" s="129"/>
      <c r="F166" s="129"/>
      <c r="G166" s="129"/>
    </row>
    <row r="167" spans="2:7" ht="12.75" customHeight="1">
      <c r="B167" s="129"/>
      <c r="C167" s="129"/>
      <c r="D167" s="129"/>
      <c r="E167" s="129"/>
      <c r="F167" s="129"/>
      <c r="G167" s="129"/>
    </row>
    <row r="168" spans="2:7" ht="12.75" customHeight="1">
      <c r="B168" s="129"/>
      <c r="C168" s="129"/>
      <c r="D168" s="129"/>
      <c r="E168" s="129"/>
      <c r="F168" s="129"/>
      <c r="G168" s="129"/>
    </row>
    <row r="169" spans="2:7" ht="12.75" customHeight="1">
      <c r="B169" s="129"/>
      <c r="C169" s="129"/>
      <c r="D169" s="129"/>
      <c r="E169" s="129"/>
      <c r="F169" s="129"/>
      <c r="G169" s="129"/>
    </row>
    <row r="170" spans="2:7" ht="12.75" customHeight="1">
      <c r="B170" s="129"/>
      <c r="C170" s="129"/>
      <c r="D170" s="129"/>
      <c r="E170" s="129"/>
      <c r="F170" s="129"/>
      <c r="G170" s="129"/>
    </row>
    <row r="171" spans="2:7" ht="12.75" customHeight="1">
      <c r="B171" s="129"/>
      <c r="C171" s="129"/>
      <c r="D171" s="129"/>
      <c r="E171" s="129"/>
      <c r="F171" s="129"/>
      <c r="G171" s="129"/>
    </row>
    <row r="172" spans="2:7" ht="12.75" customHeight="1">
      <c r="B172" s="129"/>
      <c r="C172" s="129"/>
      <c r="D172" s="129"/>
      <c r="E172" s="129"/>
      <c r="F172" s="129"/>
      <c r="G172" s="129"/>
    </row>
    <row r="173" spans="2:7" ht="12.75" customHeight="1">
      <c r="B173" s="129"/>
      <c r="C173" s="129"/>
      <c r="D173" s="129"/>
      <c r="E173" s="129"/>
      <c r="F173" s="129"/>
      <c r="G173" s="129"/>
    </row>
    <row r="174" spans="2:7" ht="12.75" customHeight="1">
      <c r="B174" s="129"/>
      <c r="C174" s="129"/>
      <c r="D174" s="129"/>
      <c r="E174" s="129"/>
      <c r="F174" s="129"/>
      <c r="G174" s="129"/>
    </row>
    <row r="175" spans="2:7" ht="12.75" customHeight="1">
      <c r="B175" s="129"/>
      <c r="C175" s="129"/>
      <c r="D175" s="129"/>
      <c r="E175" s="129"/>
      <c r="F175" s="129"/>
      <c r="G175" s="129"/>
    </row>
    <row r="176" spans="2:7" ht="12.75" customHeight="1">
      <c r="B176" s="129"/>
      <c r="C176" s="129"/>
      <c r="D176" s="129"/>
      <c r="E176" s="129"/>
      <c r="F176" s="129"/>
      <c r="G176" s="129"/>
    </row>
    <row r="177" spans="2:7" ht="12.75" customHeight="1">
      <c r="B177" s="129"/>
      <c r="C177" s="129"/>
      <c r="D177" s="129"/>
      <c r="E177" s="129"/>
      <c r="F177" s="129"/>
      <c r="G177" s="129"/>
    </row>
    <row r="178" spans="2:7" ht="12.75" customHeight="1">
      <c r="B178" s="129"/>
      <c r="C178" s="129"/>
      <c r="D178" s="129"/>
      <c r="E178" s="129"/>
      <c r="F178" s="129"/>
      <c r="G178" s="129"/>
    </row>
    <row r="179" spans="2:7" ht="12.75" customHeight="1">
      <c r="B179" s="129"/>
      <c r="C179" s="129"/>
      <c r="D179" s="129"/>
      <c r="E179" s="129"/>
      <c r="F179" s="129"/>
      <c r="G179" s="129"/>
    </row>
    <row r="180" spans="2:7" ht="12.75" customHeight="1">
      <c r="B180" s="129"/>
      <c r="C180" s="129"/>
      <c r="D180" s="129"/>
      <c r="E180" s="129"/>
      <c r="F180" s="129"/>
      <c r="G180" s="129"/>
    </row>
    <row r="181" spans="2:7" ht="12.75" customHeight="1">
      <c r="B181" s="129"/>
      <c r="C181" s="129"/>
      <c r="D181" s="129"/>
      <c r="E181" s="129"/>
      <c r="F181" s="129"/>
      <c r="G181" s="129"/>
    </row>
    <row r="182" spans="2:7" ht="12.75" customHeight="1">
      <c r="B182" s="129"/>
      <c r="C182" s="129"/>
      <c r="D182" s="129"/>
      <c r="E182" s="129"/>
      <c r="F182" s="129"/>
      <c r="G182" s="129"/>
    </row>
    <row r="183" spans="2:7" ht="12.75" customHeight="1">
      <c r="B183" s="129"/>
      <c r="C183" s="129"/>
      <c r="D183" s="129"/>
      <c r="E183" s="129"/>
      <c r="F183" s="129"/>
      <c r="G183" s="129"/>
    </row>
    <row r="184" spans="2:7" ht="12.75" customHeight="1">
      <c r="B184" s="129"/>
      <c r="C184" s="129"/>
      <c r="D184" s="129"/>
      <c r="E184" s="129"/>
      <c r="F184" s="129"/>
      <c r="G184" s="129"/>
    </row>
    <row r="185" spans="2:7" ht="12.75" customHeight="1">
      <c r="B185" s="129"/>
      <c r="C185" s="129"/>
      <c r="D185" s="129"/>
      <c r="E185" s="129"/>
      <c r="F185" s="129"/>
      <c r="G185" s="129"/>
    </row>
    <row r="186" spans="2:7" ht="12.75" customHeight="1">
      <c r="B186" s="129"/>
      <c r="C186" s="129"/>
      <c r="D186" s="129"/>
      <c r="E186" s="129"/>
      <c r="F186" s="129"/>
      <c r="G186" s="129"/>
    </row>
    <row r="187" spans="2:7" ht="12.75" customHeight="1">
      <c r="B187" s="129"/>
      <c r="C187" s="129"/>
      <c r="D187" s="129"/>
      <c r="E187" s="129"/>
      <c r="F187" s="129"/>
      <c r="G187" s="129"/>
    </row>
    <row r="188" spans="2:7" ht="12.75" customHeight="1">
      <c r="B188" s="129"/>
      <c r="C188" s="129"/>
      <c r="D188" s="129"/>
      <c r="E188" s="129"/>
      <c r="F188" s="129"/>
      <c r="G188" s="129"/>
    </row>
    <row r="189" spans="2:7" ht="12.75" customHeight="1">
      <c r="B189" s="129"/>
      <c r="C189" s="129"/>
      <c r="D189" s="129"/>
      <c r="E189" s="129"/>
      <c r="F189" s="129"/>
      <c r="G189" s="129"/>
    </row>
    <row r="190" spans="2:7" ht="12.75" customHeight="1">
      <c r="B190" s="129"/>
      <c r="C190" s="129"/>
      <c r="D190" s="129"/>
      <c r="E190" s="129"/>
      <c r="F190" s="129"/>
      <c r="G190" s="129"/>
    </row>
    <row r="191" spans="2:7" ht="12.75" customHeight="1">
      <c r="B191" s="129"/>
      <c r="C191" s="129"/>
      <c r="D191" s="129"/>
      <c r="E191" s="129"/>
      <c r="F191" s="129"/>
      <c r="G191" s="129"/>
    </row>
    <row r="192" spans="2:7" ht="12.75" customHeight="1">
      <c r="B192" s="129"/>
      <c r="C192" s="129"/>
      <c r="D192" s="129"/>
      <c r="E192" s="129"/>
      <c r="F192" s="129"/>
      <c r="G192" s="129"/>
    </row>
    <row r="193" spans="2:7" ht="12.75" customHeight="1">
      <c r="B193" s="129"/>
      <c r="C193" s="129"/>
      <c r="D193" s="129"/>
      <c r="E193" s="129"/>
      <c r="F193" s="129"/>
      <c r="G193" s="129"/>
    </row>
    <row r="194" spans="2:7" ht="12.75" customHeight="1">
      <c r="B194" s="129"/>
      <c r="C194" s="129"/>
      <c r="D194" s="129"/>
      <c r="E194" s="129"/>
      <c r="F194" s="129"/>
      <c r="G194" s="129"/>
    </row>
    <row r="195" spans="2:7" ht="12.75" customHeight="1">
      <c r="B195" s="129"/>
      <c r="C195" s="129"/>
      <c r="D195" s="129"/>
      <c r="E195" s="129"/>
      <c r="F195" s="129"/>
      <c r="G195" s="129"/>
    </row>
    <row r="196" spans="2:7" ht="12.75" customHeight="1">
      <c r="B196" s="129"/>
      <c r="C196" s="129"/>
      <c r="D196" s="129"/>
      <c r="E196" s="129"/>
      <c r="F196" s="129"/>
      <c r="G196" s="129"/>
    </row>
    <row r="197" spans="2:7" ht="12.75" customHeight="1">
      <c r="B197" s="129"/>
      <c r="C197" s="129"/>
      <c r="D197" s="129"/>
      <c r="E197" s="129"/>
      <c r="F197" s="129"/>
      <c r="G197" s="129"/>
    </row>
    <row r="198" spans="2:7" ht="12.75" customHeight="1">
      <c r="B198" s="129"/>
      <c r="C198" s="129"/>
      <c r="D198" s="129"/>
      <c r="E198" s="129"/>
      <c r="F198" s="129"/>
      <c r="G198" s="129"/>
    </row>
    <row r="199" spans="2:7" ht="12.75" customHeight="1">
      <c r="B199" s="129"/>
      <c r="C199" s="129"/>
      <c r="D199" s="129"/>
      <c r="E199" s="129"/>
      <c r="F199" s="129"/>
      <c r="G199" s="129"/>
    </row>
    <row r="200" spans="2:7" ht="12.75" customHeight="1">
      <c r="B200" s="129"/>
      <c r="C200" s="129"/>
      <c r="D200" s="129"/>
      <c r="E200" s="129"/>
      <c r="F200" s="129"/>
      <c r="G200" s="129"/>
    </row>
    <row r="201" spans="2:7" ht="12.75" customHeight="1">
      <c r="B201" s="129"/>
      <c r="C201" s="129"/>
      <c r="D201" s="129"/>
      <c r="E201" s="129"/>
      <c r="F201" s="129"/>
      <c r="G201" s="129"/>
    </row>
    <row r="202" spans="2:7" ht="12.75" customHeight="1">
      <c r="B202" s="129"/>
      <c r="C202" s="129"/>
      <c r="D202" s="129"/>
      <c r="E202" s="129"/>
      <c r="F202" s="129"/>
      <c r="G202" s="129"/>
    </row>
    <row r="203" spans="2:7" ht="12.75" customHeight="1">
      <c r="B203" s="129"/>
      <c r="C203" s="129"/>
      <c r="D203" s="129"/>
      <c r="E203" s="129"/>
      <c r="F203" s="129"/>
      <c r="G203" s="129"/>
    </row>
    <row r="204" spans="2:7" ht="12.75" customHeight="1">
      <c r="B204" s="129"/>
      <c r="C204" s="129"/>
      <c r="D204" s="129"/>
      <c r="E204" s="129"/>
      <c r="F204" s="129"/>
      <c r="G204" s="129"/>
    </row>
    <row r="205" spans="2:7" ht="12.75" customHeight="1">
      <c r="B205" s="129"/>
      <c r="C205" s="129"/>
      <c r="D205" s="129"/>
      <c r="E205" s="129"/>
      <c r="F205" s="129"/>
      <c r="G205" s="129"/>
    </row>
    <row r="206" spans="2:7" ht="12.75" customHeight="1">
      <c r="B206" s="129"/>
      <c r="C206" s="129"/>
      <c r="D206" s="129"/>
      <c r="E206" s="129"/>
      <c r="F206" s="129"/>
      <c r="G206" s="129"/>
    </row>
    <row r="207" spans="2:7" ht="12.75" customHeight="1">
      <c r="B207" s="129"/>
      <c r="C207" s="129"/>
      <c r="D207" s="129"/>
      <c r="E207" s="129"/>
      <c r="F207" s="129"/>
      <c r="G207" s="129"/>
    </row>
    <row r="208" spans="2:7" ht="12.75" customHeight="1">
      <c r="B208" s="129"/>
      <c r="C208" s="129"/>
      <c r="D208" s="129"/>
      <c r="E208" s="129"/>
      <c r="F208" s="129"/>
      <c r="G208" s="129"/>
    </row>
    <row r="209" spans="2:7" ht="12.75" customHeight="1">
      <c r="B209" s="129"/>
      <c r="C209" s="129"/>
      <c r="D209" s="129"/>
      <c r="E209" s="129"/>
      <c r="F209" s="129"/>
      <c r="G209" s="129"/>
    </row>
    <row r="210" spans="2:7" ht="12.75" customHeight="1">
      <c r="B210" s="129"/>
      <c r="C210" s="129"/>
      <c r="D210" s="129"/>
      <c r="E210" s="129"/>
      <c r="F210" s="129"/>
      <c r="G210" s="129"/>
    </row>
    <row r="211" spans="2:7" ht="12.75" customHeight="1">
      <c r="B211" s="129"/>
      <c r="C211" s="129"/>
      <c r="D211" s="129"/>
      <c r="E211" s="129"/>
      <c r="F211" s="129"/>
      <c r="G211" s="129"/>
    </row>
    <row r="212" spans="2:7" ht="12.75" customHeight="1">
      <c r="B212" s="129"/>
      <c r="C212" s="129"/>
      <c r="D212" s="129"/>
      <c r="E212" s="129"/>
      <c r="F212" s="129"/>
      <c r="G212" s="129"/>
    </row>
    <row r="213" spans="2:7" ht="12.75" customHeight="1">
      <c r="B213" s="129"/>
      <c r="C213" s="129"/>
      <c r="D213" s="129"/>
      <c r="E213" s="129"/>
      <c r="F213" s="129"/>
      <c r="G213" s="129"/>
    </row>
    <row r="214" spans="2:7" ht="12.75" customHeight="1">
      <c r="B214" s="129"/>
      <c r="C214" s="129"/>
      <c r="D214" s="129"/>
      <c r="E214" s="129"/>
      <c r="F214" s="129"/>
      <c r="G214" s="129"/>
    </row>
    <row r="215" spans="2:7" ht="12.75" customHeight="1">
      <c r="B215" s="129"/>
      <c r="C215" s="129"/>
      <c r="D215" s="129"/>
      <c r="E215" s="129"/>
      <c r="F215" s="129"/>
      <c r="G215" s="129"/>
    </row>
    <row r="216" spans="2:7" ht="12.75" customHeight="1">
      <c r="B216" s="129"/>
      <c r="C216" s="129"/>
      <c r="D216" s="129"/>
      <c r="E216" s="129"/>
      <c r="F216" s="129"/>
      <c r="G216" s="129"/>
    </row>
    <row r="217" spans="2:7" ht="12.75" customHeight="1">
      <c r="B217" s="129"/>
      <c r="C217" s="129"/>
      <c r="D217" s="129"/>
      <c r="E217" s="129"/>
      <c r="F217" s="129"/>
      <c r="G217" s="129"/>
    </row>
    <row r="218" spans="2:7" ht="12.75" customHeight="1">
      <c r="B218" s="129"/>
      <c r="C218" s="129"/>
      <c r="D218" s="129"/>
      <c r="E218" s="129"/>
      <c r="F218" s="129"/>
      <c r="G218" s="129"/>
    </row>
    <row r="219" spans="2:7" ht="12.75" customHeight="1">
      <c r="B219" s="129"/>
      <c r="C219" s="129"/>
      <c r="D219" s="129"/>
      <c r="E219" s="129"/>
      <c r="F219" s="129"/>
      <c r="G219" s="129"/>
    </row>
    <row r="220" spans="2:7" ht="12.75" customHeight="1">
      <c r="B220" s="129"/>
      <c r="C220" s="129"/>
      <c r="D220" s="129"/>
      <c r="E220" s="129"/>
      <c r="F220" s="129"/>
      <c r="G220" s="129"/>
    </row>
    <row r="221" spans="2:7" ht="15.75" customHeight="1"/>
    <row r="222" spans="2:7" ht="15.75" customHeight="1"/>
    <row r="223" spans="2:7" ht="15.75" customHeight="1"/>
    <row r="224" spans="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8:G18"/>
    <mergeCell ref="A19:G19"/>
    <mergeCell ref="A1:G2"/>
    <mergeCell ref="A13:G13"/>
    <mergeCell ref="A15:G15"/>
    <mergeCell ref="A16:G16"/>
    <mergeCell ref="A17:G17"/>
  </mergeCells>
  <printOptions horizontalCentered="1"/>
  <pageMargins left="0.70866141732283472" right="0.70866141732283472" top="0.74803149606299213" bottom="0.74803149606299213"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workbookViewId="0">
      <selection sqref="A1:G1"/>
    </sheetView>
  </sheetViews>
  <sheetFormatPr defaultColWidth="14.453125" defaultRowHeight="15" customHeight="1"/>
  <cols>
    <col min="1" max="1" width="10.7265625" customWidth="1"/>
    <col min="2" max="2" width="26.26953125" customWidth="1"/>
    <col min="3" max="26" width="10.7265625" customWidth="1"/>
  </cols>
  <sheetData>
    <row r="1" spans="1:7" ht="24" customHeight="1">
      <c r="A1" s="266" t="s">
        <v>347</v>
      </c>
      <c r="B1" s="193"/>
      <c r="C1" s="193"/>
      <c r="D1" s="193"/>
      <c r="E1" s="193"/>
      <c r="F1" s="193"/>
      <c r="G1" s="194"/>
    </row>
    <row r="2" spans="1:7" ht="12.75" customHeight="1">
      <c r="A2" s="222" t="s">
        <v>348</v>
      </c>
      <c r="B2" s="194"/>
      <c r="C2" s="86" t="s">
        <v>349</v>
      </c>
      <c r="D2" s="222" t="s">
        <v>350</v>
      </c>
      <c r="E2" s="194"/>
      <c r="F2" s="222" t="s">
        <v>351</v>
      </c>
      <c r="G2" s="194"/>
    </row>
    <row r="3" spans="1:7" ht="12.75" customHeight="1">
      <c r="A3" s="131"/>
      <c r="B3" s="131"/>
      <c r="C3" s="107" t="s">
        <v>352</v>
      </c>
      <c r="D3" s="107" t="s">
        <v>353</v>
      </c>
      <c r="E3" s="89" t="s">
        <v>354</v>
      </c>
      <c r="F3" s="89" t="s">
        <v>355</v>
      </c>
      <c r="G3" s="89" t="s">
        <v>356</v>
      </c>
    </row>
    <row r="4" spans="1:7" ht="12.75" customHeight="1">
      <c r="A4" s="87">
        <v>1</v>
      </c>
      <c r="B4" s="95" t="s">
        <v>357</v>
      </c>
      <c r="C4" s="132">
        <v>5282</v>
      </c>
      <c r="D4" s="89">
        <v>119.9</v>
      </c>
      <c r="E4" s="107">
        <v>119.9</v>
      </c>
      <c r="F4" s="132">
        <v>2115</v>
      </c>
      <c r="G4" s="107">
        <v>40</v>
      </c>
    </row>
    <row r="5" spans="1:7" ht="12.75" customHeight="1">
      <c r="A5" s="87">
        <v>2</v>
      </c>
      <c r="B5" s="95" t="s">
        <v>358</v>
      </c>
      <c r="C5" s="132">
        <v>1770</v>
      </c>
      <c r="D5" s="89">
        <v>116</v>
      </c>
      <c r="E5" s="107">
        <v>116</v>
      </c>
      <c r="F5" s="89">
        <v>839</v>
      </c>
      <c r="G5" s="107">
        <v>47.4</v>
      </c>
    </row>
    <row r="6" spans="1:7" ht="12.75" customHeight="1">
      <c r="A6" s="87">
        <v>3</v>
      </c>
      <c r="B6" s="95" t="s">
        <v>359</v>
      </c>
      <c r="C6" s="132">
        <v>8445</v>
      </c>
      <c r="D6" s="89">
        <v>100.9</v>
      </c>
      <c r="E6" s="107">
        <v>100.9</v>
      </c>
      <c r="F6" s="132">
        <v>3719</v>
      </c>
      <c r="G6" s="107">
        <v>44</v>
      </c>
    </row>
    <row r="7" spans="1:7" ht="12.75" customHeight="1">
      <c r="A7" s="87">
        <v>4</v>
      </c>
      <c r="B7" s="95" t="s">
        <v>360</v>
      </c>
      <c r="C7" s="132">
        <v>3891</v>
      </c>
      <c r="D7" s="89">
        <v>111.2</v>
      </c>
      <c r="E7" s="107">
        <v>111.2</v>
      </c>
      <c r="F7" s="132">
        <v>1432</v>
      </c>
      <c r="G7" s="107">
        <v>36.799999999999997</v>
      </c>
    </row>
    <row r="8" spans="1:7" ht="12.75" customHeight="1">
      <c r="A8" s="87">
        <v>5</v>
      </c>
      <c r="B8" s="95" t="s">
        <v>361</v>
      </c>
      <c r="C8" s="132">
        <v>1408</v>
      </c>
      <c r="D8" s="89">
        <v>110.9</v>
      </c>
      <c r="E8" s="107">
        <v>110.9</v>
      </c>
      <c r="F8" s="89">
        <v>523</v>
      </c>
      <c r="G8" s="107">
        <v>37.200000000000003</v>
      </c>
    </row>
    <row r="9" spans="1:7" ht="12.75" customHeight="1">
      <c r="A9" s="87">
        <v>6</v>
      </c>
      <c r="B9" s="95" t="s">
        <v>362</v>
      </c>
      <c r="C9" s="132">
        <v>3453</v>
      </c>
      <c r="D9" s="89">
        <v>104.6</v>
      </c>
      <c r="E9" s="107">
        <v>104.6</v>
      </c>
      <c r="F9" s="132">
        <v>1272</v>
      </c>
      <c r="G9" s="107">
        <v>36.799999999999997</v>
      </c>
    </row>
    <row r="10" spans="1:7" ht="12.75" customHeight="1">
      <c r="A10" s="87">
        <v>7</v>
      </c>
      <c r="B10" s="95" t="s">
        <v>363</v>
      </c>
      <c r="C10" s="132">
        <v>2703</v>
      </c>
      <c r="D10" s="89">
        <v>129.69999999999999</v>
      </c>
      <c r="E10" s="107">
        <v>129.69999999999999</v>
      </c>
      <c r="F10" s="132">
        <v>1534</v>
      </c>
      <c r="G10" s="107">
        <v>56.8</v>
      </c>
    </row>
    <row r="11" spans="1:7" ht="12.75" customHeight="1">
      <c r="A11" s="107">
        <v>8</v>
      </c>
      <c r="B11" s="95" t="s">
        <v>364</v>
      </c>
      <c r="C11" s="132">
        <v>8327</v>
      </c>
      <c r="D11" s="89">
        <v>80.599999999999994</v>
      </c>
      <c r="E11" s="107">
        <v>80.599999999999994</v>
      </c>
      <c r="F11" s="132">
        <v>3959</v>
      </c>
      <c r="G11" s="107">
        <v>47.5</v>
      </c>
    </row>
    <row r="12" spans="1:7" ht="12.75" customHeight="1">
      <c r="A12" s="87">
        <v>9</v>
      </c>
      <c r="B12" s="95" t="s">
        <v>365</v>
      </c>
      <c r="C12" s="132">
        <v>5947</v>
      </c>
      <c r="D12" s="89">
        <v>79.5</v>
      </c>
      <c r="E12" s="107">
        <v>79.5</v>
      </c>
      <c r="F12" s="132">
        <v>1805</v>
      </c>
      <c r="G12" s="107">
        <v>30.3</v>
      </c>
    </row>
    <row r="13" spans="1:7" ht="12.75" customHeight="1">
      <c r="A13" s="87">
        <v>10</v>
      </c>
      <c r="B13" s="95" t="s">
        <v>366</v>
      </c>
      <c r="C13" s="132">
        <v>6439</v>
      </c>
      <c r="D13" s="89">
        <v>101</v>
      </c>
      <c r="E13" s="107">
        <v>101</v>
      </c>
      <c r="F13" s="132">
        <v>3054</v>
      </c>
      <c r="G13" s="107">
        <v>47.4</v>
      </c>
    </row>
    <row r="14" spans="1:7" ht="12.75" customHeight="1">
      <c r="A14" s="87">
        <v>11</v>
      </c>
      <c r="B14" s="95" t="s">
        <v>367</v>
      </c>
      <c r="C14" s="132">
        <v>1146</v>
      </c>
      <c r="D14" s="89">
        <v>84.6</v>
      </c>
      <c r="E14" s="107">
        <v>84.6</v>
      </c>
      <c r="F14" s="89">
        <v>315</v>
      </c>
      <c r="G14" s="107">
        <v>27.5</v>
      </c>
    </row>
    <row r="15" spans="1:7" ht="12.75" customHeight="1">
      <c r="A15" s="87" t="s">
        <v>368</v>
      </c>
      <c r="B15" s="95" t="s">
        <v>369</v>
      </c>
      <c r="C15" s="132">
        <v>1704</v>
      </c>
      <c r="D15" s="89">
        <v>86.4</v>
      </c>
      <c r="E15" s="107">
        <v>86.4</v>
      </c>
      <c r="F15" s="89">
        <v>705</v>
      </c>
      <c r="G15" s="107">
        <v>41.4</v>
      </c>
    </row>
    <row r="16" spans="1:7" ht="12.75" customHeight="1">
      <c r="A16" s="261" t="s">
        <v>61</v>
      </c>
      <c r="B16" s="194"/>
      <c r="C16" s="133">
        <v>50514</v>
      </c>
      <c r="D16" s="133">
        <v>50301</v>
      </c>
      <c r="E16" s="86">
        <v>99.6</v>
      </c>
      <c r="F16" s="133">
        <v>21273</v>
      </c>
      <c r="G16" s="86">
        <v>42.1</v>
      </c>
    </row>
    <row r="17" spans="1:7" ht="12.75" customHeight="1">
      <c r="A17" s="243" t="s">
        <v>370</v>
      </c>
      <c r="B17" s="244"/>
      <c r="C17" s="244"/>
      <c r="D17" s="244"/>
      <c r="E17" s="244"/>
      <c r="F17" s="244"/>
      <c r="G17" s="245"/>
    </row>
    <row r="18" spans="1:7" ht="12.75" customHeight="1">
      <c r="A18" s="246" t="s">
        <v>371</v>
      </c>
      <c r="B18" s="247"/>
      <c r="C18" s="247"/>
      <c r="D18" s="247"/>
      <c r="E18" s="247"/>
      <c r="F18" s="247"/>
      <c r="G18" s="248"/>
    </row>
    <row r="19" spans="1:7" ht="12.75" customHeight="1"/>
    <row r="20" spans="1:7" ht="12.75" customHeight="1"/>
    <row r="21" spans="1:7" ht="12.75" customHeight="1"/>
    <row r="22" spans="1:7" ht="12.75" customHeight="1"/>
    <row r="23" spans="1:7" ht="12.75" customHeight="1"/>
    <row r="24" spans="1:7" ht="12.75" customHeight="1"/>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7:G17"/>
    <mergeCell ref="A18:G18"/>
    <mergeCell ref="A1:G1"/>
    <mergeCell ref="A2:B2"/>
    <mergeCell ref="D2:E2"/>
    <mergeCell ref="F2:G2"/>
    <mergeCell ref="A16:B16"/>
  </mergeCells>
  <printOptions horizontalCentered="1"/>
  <pageMargins left="0.70866141732283472" right="0.70866141732283472" top="0.74803149606299213" bottom="0.74803149606299213" header="0" footer="0"/>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999"/>
  <sheetViews>
    <sheetView showGridLines="0" workbookViewId="0">
      <selection sqref="A1:F1"/>
    </sheetView>
  </sheetViews>
  <sheetFormatPr defaultColWidth="14.453125" defaultRowHeight="15" customHeight="1"/>
  <cols>
    <col min="1" max="1" width="19.453125" customWidth="1"/>
    <col min="2" max="2" width="17.26953125" customWidth="1"/>
    <col min="3" max="3" width="16.81640625" customWidth="1"/>
    <col min="4" max="4" width="16.26953125" customWidth="1"/>
    <col min="5" max="5" width="15" customWidth="1"/>
    <col min="6" max="6" width="15.453125" customWidth="1"/>
    <col min="7" max="7" width="9.453125" customWidth="1"/>
  </cols>
  <sheetData>
    <row r="1" spans="1:7" ht="15" customHeight="1">
      <c r="A1" s="270" t="s">
        <v>372</v>
      </c>
      <c r="B1" s="271"/>
      <c r="C1" s="271"/>
      <c r="D1" s="271"/>
      <c r="E1" s="271"/>
      <c r="F1" s="272"/>
      <c r="G1" s="38"/>
    </row>
    <row r="2" spans="1:7" ht="9.75" customHeight="1">
      <c r="A2" s="273" t="s">
        <v>373</v>
      </c>
      <c r="B2" s="274"/>
      <c r="C2" s="274"/>
      <c r="D2" s="274"/>
      <c r="E2" s="274"/>
      <c r="F2" s="275"/>
      <c r="G2" s="134"/>
    </row>
    <row r="3" spans="1:7" ht="36.75" customHeight="1">
      <c r="A3" s="276"/>
      <c r="B3" s="279" t="s">
        <v>374</v>
      </c>
      <c r="C3" s="279" t="s">
        <v>375</v>
      </c>
      <c r="D3" s="279" t="s">
        <v>376</v>
      </c>
      <c r="E3" s="279" t="s">
        <v>377</v>
      </c>
      <c r="F3" s="135" t="s">
        <v>378</v>
      </c>
    </row>
    <row r="4" spans="1:7" ht="14.25" customHeight="1">
      <c r="A4" s="277"/>
      <c r="B4" s="277"/>
      <c r="C4" s="277"/>
      <c r="D4" s="277"/>
      <c r="E4" s="277"/>
      <c r="F4" s="135" t="s">
        <v>379</v>
      </c>
      <c r="G4" s="24"/>
    </row>
    <row r="5" spans="1:7" ht="14.25" customHeight="1">
      <c r="A5" s="278"/>
      <c r="B5" s="278"/>
      <c r="C5" s="278"/>
      <c r="D5" s="278"/>
      <c r="E5" s="278"/>
      <c r="F5" s="136"/>
      <c r="G5" s="24"/>
    </row>
    <row r="6" spans="1:7" ht="14.25" customHeight="1">
      <c r="A6" s="137" t="s">
        <v>380</v>
      </c>
      <c r="B6" s="138">
        <v>234</v>
      </c>
      <c r="C6" s="138">
        <v>231.7</v>
      </c>
      <c r="D6" s="138">
        <v>110.3</v>
      </c>
      <c r="E6" s="138">
        <v>118</v>
      </c>
      <c r="F6" s="138">
        <v>107.4</v>
      </c>
      <c r="G6" s="24"/>
    </row>
    <row r="7" spans="1:7" ht="14.25" customHeight="1">
      <c r="A7" s="137" t="s">
        <v>381</v>
      </c>
      <c r="B7" s="138">
        <v>123.2</v>
      </c>
      <c r="C7" s="138">
        <v>128.1</v>
      </c>
      <c r="D7" s="138">
        <v>36.9</v>
      </c>
      <c r="E7" s="138">
        <v>54</v>
      </c>
      <c r="F7" s="138">
        <v>64.599999999999994</v>
      </c>
      <c r="G7" s="24"/>
    </row>
    <row r="8" spans="1:7" ht="14.25" customHeight="1">
      <c r="A8" s="137" t="s">
        <v>382</v>
      </c>
      <c r="B8" s="138">
        <v>98.4</v>
      </c>
      <c r="C8" s="138">
        <v>105.6</v>
      </c>
      <c r="D8" s="138">
        <v>31</v>
      </c>
      <c r="E8" s="138">
        <v>133</v>
      </c>
      <c r="F8" s="138">
        <v>63.8</v>
      </c>
      <c r="G8" s="24"/>
    </row>
    <row r="9" spans="1:7" ht="14.25" customHeight="1">
      <c r="A9" s="137" t="s">
        <v>383</v>
      </c>
      <c r="B9" s="138">
        <v>236.9</v>
      </c>
      <c r="C9" s="138">
        <v>236</v>
      </c>
      <c r="D9" s="138">
        <v>53.4</v>
      </c>
      <c r="E9" s="138">
        <v>72</v>
      </c>
      <c r="F9" s="138">
        <v>85.9</v>
      </c>
      <c r="G9" s="24"/>
    </row>
    <row r="10" spans="1:7" ht="14.25" customHeight="1">
      <c r="A10" s="137" t="s">
        <v>384</v>
      </c>
      <c r="B10" s="138">
        <v>199.6</v>
      </c>
      <c r="C10" s="138">
        <v>199.6</v>
      </c>
      <c r="D10" s="138">
        <v>85.4</v>
      </c>
      <c r="E10" s="138">
        <v>86</v>
      </c>
      <c r="F10" s="138">
        <v>101.6</v>
      </c>
      <c r="G10" s="24"/>
    </row>
    <row r="11" spans="1:7" ht="14.25" customHeight="1">
      <c r="A11" s="137" t="s">
        <v>385</v>
      </c>
      <c r="B11" s="138">
        <v>51.7</v>
      </c>
      <c r="C11" s="138">
        <v>28.2</v>
      </c>
      <c r="D11" s="138">
        <v>13.2</v>
      </c>
      <c r="E11" s="138">
        <v>15</v>
      </c>
      <c r="F11" s="138">
        <v>15.9</v>
      </c>
      <c r="G11" s="24"/>
    </row>
    <row r="12" spans="1:7" ht="18" customHeight="1">
      <c r="A12" s="137" t="s">
        <v>386</v>
      </c>
      <c r="B12" s="138">
        <v>92.6</v>
      </c>
      <c r="C12" s="138">
        <v>92.6</v>
      </c>
      <c r="D12" s="138">
        <v>28.4</v>
      </c>
      <c r="E12" s="138">
        <v>41</v>
      </c>
      <c r="F12" s="138">
        <v>44.9</v>
      </c>
      <c r="G12" s="24"/>
    </row>
    <row r="13" spans="1:7" ht="16.5" customHeight="1">
      <c r="A13" s="137" t="s">
        <v>387</v>
      </c>
      <c r="B13" s="138">
        <v>118.3</v>
      </c>
      <c r="C13" s="138">
        <v>109</v>
      </c>
      <c r="D13" s="138">
        <v>27.1</v>
      </c>
      <c r="E13" s="138">
        <v>67</v>
      </c>
      <c r="F13" s="138">
        <v>80</v>
      </c>
      <c r="G13" s="139"/>
    </row>
    <row r="14" spans="1:7" ht="12.75" customHeight="1">
      <c r="A14" s="137" t="s">
        <v>388</v>
      </c>
      <c r="B14" s="138">
        <v>92.7</v>
      </c>
      <c r="C14" s="138">
        <v>79</v>
      </c>
      <c r="D14" s="138">
        <v>20.100000000000001</v>
      </c>
      <c r="E14" s="138">
        <v>40</v>
      </c>
      <c r="F14" s="138">
        <v>31.1</v>
      </c>
    </row>
    <row r="15" spans="1:7" ht="34.5" customHeight="1">
      <c r="A15" s="137" t="s">
        <v>389</v>
      </c>
      <c r="B15" s="138">
        <v>234.5</v>
      </c>
      <c r="C15" s="138">
        <v>108</v>
      </c>
      <c r="D15" s="138">
        <v>38.5</v>
      </c>
      <c r="E15" s="138">
        <v>36</v>
      </c>
      <c r="F15" s="138">
        <v>26.5</v>
      </c>
      <c r="G15" s="38"/>
    </row>
    <row r="16" spans="1:7" ht="31.5" customHeight="1">
      <c r="A16" s="137" t="s">
        <v>390</v>
      </c>
      <c r="B16" s="138">
        <v>37</v>
      </c>
      <c r="C16" s="138">
        <v>18.399999999999999</v>
      </c>
      <c r="D16" s="138">
        <v>3.5</v>
      </c>
      <c r="E16" s="138">
        <v>6</v>
      </c>
      <c r="F16" s="138">
        <v>3.1</v>
      </c>
      <c r="G16" s="38"/>
    </row>
    <row r="17" spans="1:7" ht="39.75" customHeight="1">
      <c r="A17" s="140" t="s">
        <v>391</v>
      </c>
      <c r="B17" s="141">
        <v>1518.9</v>
      </c>
      <c r="C17" s="141">
        <v>1336.4</v>
      </c>
      <c r="D17" s="142">
        <v>447.8</v>
      </c>
      <c r="E17" s="142">
        <v>668</v>
      </c>
      <c r="F17" s="142">
        <v>624.79999999999995</v>
      </c>
      <c r="G17" s="38"/>
    </row>
    <row r="18" spans="1:7" ht="12.75" customHeight="1">
      <c r="A18" s="137" t="s">
        <v>392</v>
      </c>
      <c r="B18" s="138">
        <v>117.9</v>
      </c>
      <c r="C18" s="138">
        <v>101.7</v>
      </c>
      <c r="D18" s="138">
        <v>38.9</v>
      </c>
      <c r="E18" s="138">
        <v>35</v>
      </c>
      <c r="F18" s="138">
        <v>19.8</v>
      </c>
    </row>
    <row r="19" spans="1:7" ht="12.75" customHeight="1">
      <c r="A19" s="137" t="s">
        <v>393</v>
      </c>
      <c r="B19" s="138">
        <v>139.80000000000001</v>
      </c>
      <c r="C19" s="138">
        <v>142.6</v>
      </c>
      <c r="D19" s="138">
        <v>92</v>
      </c>
      <c r="E19" s="138">
        <v>63</v>
      </c>
      <c r="F19" s="138">
        <v>40.1</v>
      </c>
    </row>
    <row r="20" spans="1:7" ht="12.75" customHeight="1">
      <c r="A20" s="137" t="s">
        <v>394</v>
      </c>
      <c r="B20" s="138">
        <v>299</v>
      </c>
      <c r="C20" s="138">
        <v>313.3</v>
      </c>
      <c r="D20" s="138">
        <v>164.8</v>
      </c>
      <c r="E20" s="138">
        <v>111</v>
      </c>
      <c r="F20" s="138">
        <v>57.7</v>
      </c>
    </row>
    <row r="21" spans="1:7" ht="12.75" customHeight="1">
      <c r="A21" s="137" t="s">
        <v>395</v>
      </c>
      <c r="B21" s="138">
        <v>275.89999999999998</v>
      </c>
      <c r="C21" s="138">
        <v>286.10000000000002</v>
      </c>
      <c r="D21" s="138">
        <v>159.9</v>
      </c>
      <c r="E21" s="138">
        <v>93</v>
      </c>
      <c r="F21" s="138">
        <v>58.9</v>
      </c>
    </row>
    <row r="22" spans="1:7" ht="12.75" customHeight="1">
      <c r="A22" s="140" t="s">
        <v>396</v>
      </c>
      <c r="B22" s="142">
        <v>832.6</v>
      </c>
      <c r="C22" s="142">
        <v>843.8</v>
      </c>
      <c r="D22" s="142">
        <v>455.6</v>
      </c>
      <c r="E22" s="142">
        <v>302</v>
      </c>
      <c r="F22" s="142">
        <v>176.5</v>
      </c>
    </row>
    <row r="23" spans="1:7" ht="12.75" customHeight="1">
      <c r="A23" s="137" t="s">
        <v>397</v>
      </c>
      <c r="B23" s="138">
        <v>48.7</v>
      </c>
      <c r="C23" s="138">
        <v>48.7</v>
      </c>
      <c r="D23" s="138">
        <v>39.6</v>
      </c>
      <c r="E23" s="138">
        <v>0</v>
      </c>
      <c r="F23" s="138">
        <v>0</v>
      </c>
    </row>
    <row r="24" spans="1:7" ht="12.75" customHeight="1">
      <c r="A24" s="137" t="s">
        <v>398</v>
      </c>
      <c r="B24" s="138">
        <v>46.3</v>
      </c>
      <c r="C24" s="138">
        <v>39.4</v>
      </c>
      <c r="D24" s="138">
        <v>21.7</v>
      </c>
      <c r="E24" s="138">
        <v>0</v>
      </c>
      <c r="F24" s="138">
        <v>0</v>
      </c>
    </row>
    <row r="25" spans="1:7" ht="12.75" customHeight="1">
      <c r="A25" s="137" t="s">
        <v>399</v>
      </c>
      <c r="B25" s="138">
        <v>426.3</v>
      </c>
      <c r="C25" s="138">
        <v>428.8</v>
      </c>
      <c r="D25" s="138">
        <v>192.2</v>
      </c>
      <c r="E25" s="138">
        <v>185</v>
      </c>
      <c r="F25" s="138">
        <v>50.8</v>
      </c>
    </row>
    <row r="26" spans="1:7" ht="12.75" customHeight="1">
      <c r="A26" s="137" t="s">
        <v>400</v>
      </c>
      <c r="B26" s="138">
        <v>96.3</v>
      </c>
      <c r="C26" s="138">
        <v>90.2</v>
      </c>
      <c r="D26" s="138">
        <v>41.6</v>
      </c>
      <c r="E26" s="138">
        <v>62</v>
      </c>
      <c r="F26" s="138">
        <v>4.4000000000000004</v>
      </c>
    </row>
    <row r="27" spans="1:7" ht="12.75" customHeight="1">
      <c r="A27" s="143" t="s">
        <v>401</v>
      </c>
      <c r="B27" s="144">
        <v>617.70000000000005</v>
      </c>
      <c r="C27" s="144">
        <v>607</v>
      </c>
      <c r="D27" s="144">
        <v>295.2</v>
      </c>
      <c r="E27" s="144">
        <v>247</v>
      </c>
      <c r="F27" s="144">
        <v>55.2</v>
      </c>
    </row>
    <row r="28" spans="1:7" ht="12.75" customHeight="1">
      <c r="A28" s="145" t="s">
        <v>402</v>
      </c>
      <c r="B28" s="146">
        <v>2969.1</v>
      </c>
      <c r="C28" s="146">
        <v>2787.2</v>
      </c>
      <c r="D28" s="146">
        <v>1198.5999999999999</v>
      </c>
      <c r="E28" s="144">
        <v>1217</v>
      </c>
      <c r="F28" s="147">
        <v>856.4</v>
      </c>
    </row>
    <row r="29" spans="1:7" ht="12.75" customHeight="1">
      <c r="A29" s="267" t="s">
        <v>403</v>
      </c>
      <c r="B29" s="268"/>
      <c r="C29" s="268"/>
      <c r="D29" s="268"/>
      <c r="E29" s="268"/>
      <c r="F29" s="269"/>
    </row>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29:F29"/>
    <mergeCell ref="A1:F1"/>
    <mergeCell ref="A2:F2"/>
    <mergeCell ref="A3:A5"/>
    <mergeCell ref="B3:B5"/>
    <mergeCell ref="C3:C5"/>
    <mergeCell ref="D3:D5"/>
    <mergeCell ref="E3:E5"/>
  </mergeCells>
  <printOptions horizontalCentered="1"/>
  <pageMargins left="0.70866141732283472" right="0.70866141732283472" top="0.74803149606299213" bottom="0.74803149606299213" header="0" footer="0"/>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000"/>
  <sheetViews>
    <sheetView topLeftCell="A20" workbookViewId="0">
      <selection activeCell="A32" sqref="A32:H32"/>
    </sheetView>
  </sheetViews>
  <sheetFormatPr defaultColWidth="14.453125" defaultRowHeight="15" customHeight="1"/>
  <cols>
    <col min="1" max="2" width="10.7265625" customWidth="1"/>
    <col min="3" max="3" width="33.81640625" customWidth="1"/>
    <col min="4" max="26" width="10.7265625" customWidth="1"/>
  </cols>
  <sheetData>
    <row r="1" spans="1:8" ht="12.75" customHeight="1">
      <c r="A1" s="219" t="s">
        <v>404</v>
      </c>
      <c r="B1" s="193"/>
      <c r="C1" s="193"/>
      <c r="D1" s="193"/>
      <c r="E1" s="193"/>
      <c r="F1" s="193"/>
      <c r="G1" s="193"/>
      <c r="H1" s="194"/>
    </row>
    <row r="2" spans="1:8" ht="12.75" customHeight="1">
      <c r="A2" s="280"/>
      <c r="B2" s="280"/>
      <c r="C2" s="280"/>
      <c r="D2" s="281" t="s">
        <v>405</v>
      </c>
      <c r="E2" s="281" t="s">
        <v>406</v>
      </c>
      <c r="F2" s="282" t="s">
        <v>407</v>
      </c>
      <c r="G2" s="283" t="s">
        <v>408</v>
      </c>
      <c r="H2" s="251"/>
    </row>
    <row r="3" spans="1:8" ht="12.75" customHeight="1">
      <c r="A3" s="208"/>
      <c r="B3" s="208"/>
      <c r="C3" s="208"/>
      <c r="D3" s="207"/>
      <c r="E3" s="207"/>
      <c r="F3" s="207"/>
      <c r="G3" s="252"/>
      <c r="H3" s="254"/>
    </row>
    <row r="4" spans="1:8" ht="12.75" customHeight="1">
      <c r="A4" s="86" t="s">
        <v>409</v>
      </c>
      <c r="B4" s="86" t="s">
        <v>262</v>
      </c>
      <c r="C4" s="86" t="s">
        <v>410</v>
      </c>
      <c r="D4" s="208"/>
      <c r="E4" s="208"/>
      <c r="F4" s="208"/>
      <c r="G4" s="86" t="s">
        <v>411</v>
      </c>
      <c r="H4" s="86" t="s">
        <v>412</v>
      </c>
    </row>
    <row r="5" spans="1:8" ht="12.75" customHeight="1">
      <c r="A5" s="280" t="s">
        <v>413</v>
      </c>
      <c r="B5" s="284" t="s">
        <v>216</v>
      </c>
      <c r="C5" s="95" t="s">
        <v>414</v>
      </c>
      <c r="D5" s="107" t="s">
        <v>415</v>
      </c>
      <c r="E5" s="107">
        <v>469.4</v>
      </c>
      <c r="F5" s="107">
        <v>469.4</v>
      </c>
      <c r="G5" s="107">
        <v>0</v>
      </c>
      <c r="H5" s="107">
        <v>0</v>
      </c>
    </row>
    <row r="6" spans="1:8" ht="12.75" customHeight="1">
      <c r="A6" s="207"/>
      <c r="B6" s="207"/>
      <c r="C6" s="95" t="s">
        <v>416</v>
      </c>
      <c r="D6" s="107" t="s">
        <v>415</v>
      </c>
      <c r="E6" s="107">
        <v>803.9</v>
      </c>
      <c r="F6" s="107">
        <v>803.9</v>
      </c>
      <c r="G6" s="107">
        <v>0</v>
      </c>
      <c r="H6" s="107">
        <v>0</v>
      </c>
    </row>
    <row r="7" spans="1:8" ht="12.75" customHeight="1">
      <c r="A7" s="207"/>
      <c r="B7" s="207"/>
      <c r="C7" s="95" t="s">
        <v>417</v>
      </c>
      <c r="D7" s="107" t="s">
        <v>415</v>
      </c>
      <c r="E7" s="107">
        <v>138.1</v>
      </c>
      <c r="F7" s="107">
        <v>138.1</v>
      </c>
      <c r="G7" s="107">
        <v>0</v>
      </c>
      <c r="H7" s="107">
        <v>0</v>
      </c>
    </row>
    <row r="8" spans="1:8" ht="12.75" customHeight="1">
      <c r="A8" s="207"/>
      <c r="B8" s="207"/>
      <c r="C8" s="95" t="s">
        <v>418</v>
      </c>
      <c r="D8" s="107" t="s">
        <v>415</v>
      </c>
      <c r="E8" s="107">
        <v>255.4</v>
      </c>
      <c r="F8" s="107">
        <v>255.4</v>
      </c>
      <c r="G8" s="107">
        <v>0</v>
      </c>
      <c r="H8" s="107">
        <v>0</v>
      </c>
    </row>
    <row r="9" spans="1:8" ht="12.75" customHeight="1">
      <c r="A9" s="207"/>
      <c r="B9" s="207"/>
      <c r="C9" s="95" t="s">
        <v>419</v>
      </c>
      <c r="D9" s="107" t="s">
        <v>131</v>
      </c>
      <c r="E9" s="148">
        <v>1374.7</v>
      </c>
      <c r="F9" s="148">
        <v>1357</v>
      </c>
      <c r="G9" s="107">
        <v>17.7</v>
      </c>
      <c r="H9" s="107">
        <v>1.3</v>
      </c>
    </row>
    <row r="10" spans="1:8" ht="12.75" customHeight="1">
      <c r="A10" s="207"/>
      <c r="B10" s="207"/>
      <c r="C10" s="95" t="s">
        <v>420</v>
      </c>
      <c r="D10" s="107" t="s">
        <v>131</v>
      </c>
      <c r="E10" s="148">
        <v>3102.7</v>
      </c>
      <c r="F10" s="148">
        <v>2349.5</v>
      </c>
      <c r="G10" s="107">
        <v>24</v>
      </c>
      <c r="H10" s="107">
        <v>0.8</v>
      </c>
    </row>
    <row r="11" spans="1:8" ht="12.75" customHeight="1">
      <c r="A11" s="207"/>
      <c r="B11" s="207"/>
      <c r="C11" s="95" t="s">
        <v>421</v>
      </c>
      <c r="D11" s="107" t="s">
        <v>415</v>
      </c>
      <c r="E11" s="107">
        <v>579</v>
      </c>
      <c r="F11" s="107">
        <v>579</v>
      </c>
      <c r="G11" s="107">
        <v>0</v>
      </c>
      <c r="H11" s="107">
        <v>0</v>
      </c>
    </row>
    <row r="12" spans="1:8" ht="12.75" customHeight="1">
      <c r="A12" s="207"/>
      <c r="B12" s="207"/>
      <c r="C12" s="95" t="s">
        <v>422</v>
      </c>
      <c r="D12" s="107" t="s">
        <v>415</v>
      </c>
      <c r="E12" s="148">
        <v>1499.1</v>
      </c>
      <c r="F12" s="148">
        <v>1491.8</v>
      </c>
      <c r="G12" s="107">
        <v>0</v>
      </c>
      <c r="H12" s="107">
        <v>0</v>
      </c>
    </row>
    <row r="13" spans="1:8" ht="12.75" customHeight="1">
      <c r="A13" s="207"/>
      <c r="B13" s="207"/>
      <c r="C13" s="95" t="s">
        <v>423</v>
      </c>
      <c r="D13" s="107" t="s">
        <v>415</v>
      </c>
      <c r="E13" s="148">
        <v>3432.4</v>
      </c>
      <c r="F13" s="148">
        <v>3432.4</v>
      </c>
      <c r="G13" s="107">
        <v>0</v>
      </c>
      <c r="H13" s="107">
        <v>0</v>
      </c>
    </row>
    <row r="14" spans="1:8" ht="12.75" customHeight="1">
      <c r="A14" s="207"/>
      <c r="B14" s="207"/>
      <c r="C14" s="95" t="s">
        <v>424</v>
      </c>
      <c r="D14" s="107" t="s">
        <v>415</v>
      </c>
      <c r="E14" s="148">
        <v>2619</v>
      </c>
      <c r="F14" s="148">
        <v>2619</v>
      </c>
      <c r="G14" s="107">
        <v>0</v>
      </c>
      <c r="H14" s="107">
        <v>0</v>
      </c>
    </row>
    <row r="15" spans="1:8" ht="12.75" customHeight="1">
      <c r="A15" s="207"/>
      <c r="B15" s="207"/>
      <c r="C15" s="95" t="s">
        <v>425</v>
      </c>
      <c r="D15" s="107" t="s">
        <v>131</v>
      </c>
      <c r="E15" s="148">
        <v>3269.8</v>
      </c>
      <c r="F15" s="148">
        <v>3152.7</v>
      </c>
      <c r="G15" s="107">
        <v>116.9</v>
      </c>
      <c r="H15" s="107">
        <v>3.6</v>
      </c>
    </row>
    <row r="16" spans="1:8" ht="12.75" customHeight="1">
      <c r="A16" s="207"/>
      <c r="B16" s="208"/>
      <c r="C16" s="95" t="s">
        <v>426</v>
      </c>
      <c r="D16" s="107" t="s">
        <v>415</v>
      </c>
      <c r="E16" s="107">
        <v>300.89999999999998</v>
      </c>
      <c r="F16" s="107">
        <v>300.89999999999998</v>
      </c>
      <c r="G16" s="107">
        <v>0</v>
      </c>
      <c r="H16" s="107">
        <v>0</v>
      </c>
    </row>
    <row r="17" spans="1:8" ht="12.75" customHeight="1">
      <c r="A17" s="207"/>
      <c r="B17" s="284" t="s">
        <v>217</v>
      </c>
      <c r="C17" s="95" t="s">
        <v>427</v>
      </c>
      <c r="D17" s="107" t="s">
        <v>415</v>
      </c>
      <c r="E17" s="107">
        <v>559</v>
      </c>
      <c r="F17" s="107">
        <v>559</v>
      </c>
      <c r="G17" s="107">
        <v>0</v>
      </c>
      <c r="H17" s="107">
        <v>0</v>
      </c>
    </row>
    <row r="18" spans="1:8" ht="12.75" customHeight="1">
      <c r="A18" s="207"/>
      <c r="B18" s="207"/>
      <c r="C18" s="95" t="s">
        <v>428</v>
      </c>
      <c r="D18" s="107" t="s">
        <v>131</v>
      </c>
      <c r="E18" s="107">
        <v>430.2</v>
      </c>
      <c r="F18" s="107">
        <v>398.9</v>
      </c>
      <c r="G18" s="107">
        <v>31.4</v>
      </c>
      <c r="H18" s="107">
        <v>7.3</v>
      </c>
    </row>
    <row r="19" spans="1:8" ht="12.75" customHeight="1">
      <c r="A19" s="207"/>
      <c r="B19" s="207"/>
      <c r="C19" s="95" t="s">
        <v>429</v>
      </c>
      <c r="D19" s="107" t="s">
        <v>415</v>
      </c>
      <c r="E19" s="148">
        <v>1042.2</v>
      </c>
      <c r="F19" s="148">
        <v>1042.2</v>
      </c>
      <c r="G19" s="107">
        <v>0</v>
      </c>
      <c r="H19" s="107">
        <v>0</v>
      </c>
    </row>
    <row r="20" spans="1:8" ht="12.75" customHeight="1">
      <c r="A20" s="207"/>
      <c r="B20" s="207"/>
      <c r="C20" s="95" t="s">
        <v>426</v>
      </c>
      <c r="D20" s="107" t="s">
        <v>415</v>
      </c>
      <c r="E20" s="107">
        <v>128.9</v>
      </c>
      <c r="F20" s="107">
        <v>128.9</v>
      </c>
      <c r="G20" s="107">
        <v>0</v>
      </c>
      <c r="H20" s="107">
        <v>0</v>
      </c>
    </row>
    <row r="21" spans="1:8" ht="12.75" customHeight="1">
      <c r="A21" s="207"/>
      <c r="B21" s="207"/>
      <c r="C21" s="95" t="s">
        <v>424</v>
      </c>
      <c r="D21" s="107" t="s">
        <v>131</v>
      </c>
      <c r="E21" s="107">
        <v>639.6</v>
      </c>
      <c r="F21" s="107">
        <v>639.6</v>
      </c>
      <c r="G21" s="107">
        <v>0</v>
      </c>
      <c r="H21" s="107">
        <v>0</v>
      </c>
    </row>
    <row r="22" spans="1:8" ht="12.75" customHeight="1">
      <c r="A22" s="207"/>
      <c r="B22" s="207"/>
      <c r="C22" s="95" t="s">
        <v>430</v>
      </c>
      <c r="D22" s="107" t="s">
        <v>415</v>
      </c>
      <c r="E22" s="107">
        <v>207.1</v>
      </c>
      <c r="F22" s="107">
        <v>205.2</v>
      </c>
      <c r="G22" s="107">
        <v>0</v>
      </c>
      <c r="H22" s="107">
        <v>0</v>
      </c>
    </row>
    <row r="23" spans="1:8" ht="12.75" customHeight="1">
      <c r="A23" s="208"/>
      <c r="B23" s="208"/>
      <c r="C23" s="95" t="s">
        <v>431</v>
      </c>
      <c r="D23" s="107" t="s">
        <v>415</v>
      </c>
      <c r="E23" s="107">
        <v>743</v>
      </c>
      <c r="F23" s="107">
        <v>742.9</v>
      </c>
      <c r="G23" s="107">
        <v>0</v>
      </c>
      <c r="H23" s="107">
        <v>0</v>
      </c>
    </row>
    <row r="24" spans="1:8" ht="12.75" customHeight="1">
      <c r="A24" s="222" t="s">
        <v>432</v>
      </c>
      <c r="B24" s="193"/>
      <c r="C24" s="194"/>
      <c r="D24" s="149"/>
      <c r="E24" s="150">
        <v>21594.6</v>
      </c>
      <c r="F24" s="150">
        <v>20665.8</v>
      </c>
      <c r="G24" s="86">
        <v>189.9</v>
      </c>
      <c r="H24" s="86">
        <v>0.9</v>
      </c>
    </row>
    <row r="25" spans="1:8" ht="12.75" customHeight="1">
      <c r="A25" s="284" t="s">
        <v>433</v>
      </c>
      <c r="B25" s="284" t="s">
        <v>434</v>
      </c>
      <c r="C25" s="95" t="s">
        <v>435</v>
      </c>
      <c r="D25" s="107" t="s">
        <v>415</v>
      </c>
      <c r="E25" s="107">
        <v>121.5</v>
      </c>
      <c r="F25" s="107">
        <v>121</v>
      </c>
      <c r="G25" s="107">
        <v>0</v>
      </c>
      <c r="H25" s="107">
        <v>0</v>
      </c>
    </row>
    <row r="26" spans="1:8" ht="12.75" customHeight="1">
      <c r="A26" s="207"/>
      <c r="B26" s="207"/>
      <c r="C26" s="95" t="s">
        <v>436</v>
      </c>
      <c r="D26" s="107" t="s">
        <v>415</v>
      </c>
      <c r="E26" s="107">
        <v>149.69999999999999</v>
      </c>
      <c r="F26" s="107">
        <v>146.6</v>
      </c>
      <c r="G26" s="107">
        <v>0</v>
      </c>
      <c r="H26" s="107">
        <v>0</v>
      </c>
    </row>
    <row r="27" spans="1:8" ht="12.75" customHeight="1">
      <c r="A27" s="207"/>
      <c r="B27" s="207"/>
      <c r="C27" s="95" t="s">
        <v>437</v>
      </c>
      <c r="D27" s="107" t="s">
        <v>415</v>
      </c>
      <c r="E27" s="107">
        <v>68.8</v>
      </c>
      <c r="F27" s="107">
        <v>68.8</v>
      </c>
      <c r="G27" s="107">
        <v>0</v>
      </c>
      <c r="H27" s="107">
        <v>0</v>
      </c>
    </row>
    <row r="28" spans="1:8" ht="12.75" customHeight="1">
      <c r="A28" s="207"/>
      <c r="B28" s="207"/>
      <c r="C28" s="95" t="s">
        <v>438</v>
      </c>
      <c r="D28" s="107" t="s">
        <v>415</v>
      </c>
      <c r="E28" s="107">
        <v>109.3</v>
      </c>
      <c r="F28" s="107">
        <v>108.9</v>
      </c>
      <c r="G28" s="107">
        <v>0</v>
      </c>
      <c r="H28" s="107">
        <v>0</v>
      </c>
    </row>
    <row r="29" spans="1:8" ht="12.75" customHeight="1">
      <c r="A29" s="207"/>
      <c r="B29" s="207"/>
      <c r="C29" s="95" t="s">
        <v>439</v>
      </c>
      <c r="D29" s="107" t="s">
        <v>415</v>
      </c>
      <c r="E29" s="107">
        <v>27.1</v>
      </c>
      <c r="F29" s="107">
        <v>26.5</v>
      </c>
      <c r="G29" s="107">
        <v>0</v>
      </c>
      <c r="H29" s="107">
        <v>0</v>
      </c>
    </row>
    <row r="30" spans="1:8" ht="12.75" customHeight="1">
      <c r="A30" s="208"/>
      <c r="B30" s="208"/>
      <c r="C30" s="95" t="s">
        <v>440</v>
      </c>
      <c r="D30" s="107" t="s">
        <v>415</v>
      </c>
      <c r="E30" s="107">
        <v>60.1</v>
      </c>
      <c r="F30" s="107">
        <v>60.1</v>
      </c>
      <c r="G30" s="107">
        <v>0</v>
      </c>
      <c r="H30" s="107">
        <v>0</v>
      </c>
    </row>
    <row r="31" spans="1:8" ht="12.75" customHeight="1">
      <c r="A31" s="222" t="s">
        <v>441</v>
      </c>
      <c r="B31" s="193"/>
      <c r="C31" s="194"/>
      <c r="D31" s="86"/>
      <c r="E31" s="86">
        <v>536.5</v>
      </c>
      <c r="F31" s="86">
        <v>531.79999999999995</v>
      </c>
      <c r="G31" s="86">
        <v>0</v>
      </c>
      <c r="H31" s="86">
        <v>0</v>
      </c>
    </row>
    <row r="32" spans="1:8" ht="12.75" customHeight="1">
      <c r="A32" s="243" t="s">
        <v>442</v>
      </c>
      <c r="B32" s="244"/>
      <c r="C32" s="244"/>
      <c r="D32" s="244"/>
      <c r="E32" s="244"/>
      <c r="F32" s="244"/>
      <c r="G32" s="244"/>
      <c r="H32" s="245"/>
    </row>
    <row r="33" spans="1:8" ht="12.75" customHeight="1">
      <c r="A33" s="246" t="s">
        <v>443</v>
      </c>
      <c r="B33" s="247"/>
      <c r="C33" s="247"/>
      <c r="D33" s="247"/>
      <c r="E33" s="247"/>
      <c r="F33" s="247"/>
      <c r="G33" s="247"/>
      <c r="H33" s="248"/>
    </row>
    <row r="34" spans="1:8" s="311" customFormat="1" ht="12.75" customHeight="1">
      <c r="A34" s="305" t="s">
        <v>444</v>
      </c>
      <c r="B34" s="306"/>
      <c r="C34" s="306"/>
      <c r="D34" s="306"/>
      <c r="E34" s="306"/>
      <c r="F34" s="306"/>
      <c r="G34" s="306"/>
      <c r="H34" s="307"/>
    </row>
    <row r="35" spans="1:8" s="311" customFormat="1" ht="25" customHeight="1">
      <c r="A35" s="305" t="s">
        <v>445</v>
      </c>
      <c r="B35" s="306"/>
      <c r="C35" s="306"/>
      <c r="D35" s="306"/>
      <c r="E35" s="306"/>
      <c r="F35" s="306"/>
      <c r="G35" s="306"/>
      <c r="H35" s="307"/>
    </row>
    <row r="36" spans="1:8" s="311" customFormat="1" ht="12.75" customHeight="1">
      <c r="A36" s="305" t="s">
        <v>446</v>
      </c>
      <c r="B36" s="306"/>
      <c r="C36" s="306"/>
      <c r="D36" s="306"/>
      <c r="E36" s="306"/>
      <c r="F36" s="306"/>
      <c r="G36" s="306"/>
      <c r="H36" s="307"/>
    </row>
    <row r="37" spans="1:8" s="311" customFormat="1" ht="25" customHeight="1">
      <c r="A37" s="305" t="s">
        <v>447</v>
      </c>
      <c r="B37" s="306"/>
      <c r="C37" s="306"/>
      <c r="D37" s="306"/>
      <c r="E37" s="306"/>
      <c r="F37" s="306"/>
      <c r="G37" s="306"/>
      <c r="H37" s="307"/>
    </row>
    <row r="38" spans="1:8" s="311" customFormat="1" ht="25" customHeight="1">
      <c r="A38" s="305" t="s">
        <v>448</v>
      </c>
      <c r="B38" s="306"/>
      <c r="C38" s="306"/>
      <c r="D38" s="306"/>
      <c r="E38" s="306"/>
      <c r="F38" s="306"/>
      <c r="G38" s="306"/>
      <c r="H38" s="307"/>
    </row>
    <row r="39" spans="1:8" s="311" customFormat="1" ht="25" customHeight="1">
      <c r="A39" s="312" t="s">
        <v>449</v>
      </c>
      <c r="B39" s="309"/>
      <c r="C39" s="309"/>
      <c r="D39" s="309"/>
      <c r="E39" s="309"/>
      <c r="F39" s="309"/>
      <c r="G39" s="309"/>
      <c r="H39" s="310"/>
    </row>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3">
    <mergeCell ref="A38:H38"/>
    <mergeCell ref="A39:H39"/>
    <mergeCell ref="A31:C31"/>
    <mergeCell ref="A32:H32"/>
    <mergeCell ref="A33:H33"/>
    <mergeCell ref="A34:H34"/>
    <mergeCell ref="A35:H35"/>
    <mergeCell ref="A36:H36"/>
    <mergeCell ref="A37:H37"/>
    <mergeCell ref="A5:A23"/>
    <mergeCell ref="B5:B16"/>
    <mergeCell ref="B17:B23"/>
    <mergeCell ref="A24:C24"/>
    <mergeCell ref="A25:A30"/>
    <mergeCell ref="B25:B30"/>
    <mergeCell ref="A1:H1"/>
    <mergeCell ref="B2:B3"/>
    <mergeCell ref="C2:C3"/>
    <mergeCell ref="D2:D4"/>
    <mergeCell ref="E2:E4"/>
    <mergeCell ref="F2:F4"/>
    <mergeCell ref="G2:H3"/>
    <mergeCell ref="A2:A3"/>
  </mergeCells>
  <printOptions horizontalCentered="1" verticalCentered="1"/>
  <pageMargins left="0.70866141732283472" right="0.70866141732283472" top="0.74803149606299213" bottom="0.74803149606299213" header="0" footer="0"/>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000"/>
  <sheetViews>
    <sheetView topLeftCell="A28" workbookViewId="0">
      <selection activeCell="J42" sqref="J42"/>
    </sheetView>
  </sheetViews>
  <sheetFormatPr defaultColWidth="14.453125" defaultRowHeight="15" customHeight="1"/>
  <cols>
    <col min="1" max="2" width="10.7265625" customWidth="1"/>
    <col min="3" max="3" width="12.26953125" customWidth="1"/>
    <col min="4" max="26" width="10.7265625" customWidth="1"/>
  </cols>
  <sheetData>
    <row r="1" spans="1:8" ht="12.75" customHeight="1">
      <c r="A1" s="219" t="s">
        <v>450</v>
      </c>
      <c r="B1" s="193"/>
      <c r="C1" s="193"/>
      <c r="D1" s="193"/>
      <c r="E1" s="193"/>
      <c r="F1" s="193"/>
      <c r="G1" s="193"/>
      <c r="H1" s="194"/>
    </row>
    <row r="2" spans="1:8" ht="12.75" customHeight="1">
      <c r="A2" s="95"/>
      <c r="B2" s="108"/>
      <c r="C2" s="95"/>
      <c r="D2" s="95"/>
      <c r="E2" s="95"/>
      <c r="F2" s="95"/>
      <c r="G2" s="86" t="s">
        <v>408</v>
      </c>
      <c r="H2" s="86"/>
    </row>
    <row r="3" spans="1:8" ht="12.75" customHeight="1">
      <c r="A3" s="86" t="s">
        <v>409</v>
      </c>
      <c r="B3" s="86" t="s">
        <v>262</v>
      </c>
      <c r="C3" s="86" t="s">
        <v>410</v>
      </c>
      <c r="D3" s="86" t="s">
        <v>405</v>
      </c>
      <c r="E3" s="86" t="s">
        <v>451</v>
      </c>
      <c r="F3" s="86" t="s">
        <v>452</v>
      </c>
      <c r="G3" s="86" t="s">
        <v>453</v>
      </c>
      <c r="H3" s="86" t="s">
        <v>454</v>
      </c>
    </row>
    <row r="4" spans="1:8" ht="12.75" customHeight="1">
      <c r="A4" s="284" t="s">
        <v>455</v>
      </c>
      <c r="B4" s="284" t="s">
        <v>216</v>
      </c>
      <c r="C4" s="95" t="s">
        <v>456</v>
      </c>
      <c r="D4" s="107" t="s">
        <v>415</v>
      </c>
      <c r="E4" s="89">
        <v>139.80000000000001</v>
      </c>
      <c r="F4" s="89">
        <v>139.80000000000001</v>
      </c>
      <c r="G4" s="107">
        <v>0</v>
      </c>
      <c r="H4" s="107">
        <v>0</v>
      </c>
    </row>
    <row r="5" spans="1:8" ht="12.75" customHeight="1">
      <c r="A5" s="207"/>
      <c r="B5" s="207"/>
      <c r="C5" s="95" t="s">
        <v>457</v>
      </c>
      <c r="D5" s="107" t="s">
        <v>415</v>
      </c>
      <c r="E5" s="89">
        <v>142.69999999999999</v>
      </c>
      <c r="F5" s="89">
        <v>142.69999999999999</v>
      </c>
      <c r="G5" s="107">
        <v>0</v>
      </c>
      <c r="H5" s="107">
        <v>0</v>
      </c>
    </row>
    <row r="6" spans="1:8" ht="12.75" customHeight="1">
      <c r="A6" s="207"/>
      <c r="B6" s="207"/>
      <c r="C6" s="95" t="s">
        <v>458</v>
      </c>
      <c r="D6" s="107" t="s">
        <v>415</v>
      </c>
      <c r="E6" s="89">
        <v>73.5</v>
      </c>
      <c r="F6" s="89">
        <v>73.5</v>
      </c>
      <c r="G6" s="107">
        <v>0</v>
      </c>
      <c r="H6" s="107">
        <v>0</v>
      </c>
    </row>
    <row r="7" spans="1:8" ht="12.75" customHeight="1">
      <c r="A7" s="207"/>
      <c r="B7" s="207"/>
      <c r="C7" s="95" t="s">
        <v>459</v>
      </c>
      <c r="D7" s="107" t="s">
        <v>415</v>
      </c>
      <c r="E7" s="89">
        <v>368.5</v>
      </c>
      <c r="F7" s="89">
        <v>368.5</v>
      </c>
      <c r="G7" s="107">
        <v>0</v>
      </c>
      <c r="H7" s="107">
        <v>0</v>
      </c>
    </row>
    <row r="8" spans="1:8" ht="12.75" customHeight="1">
      <c r="A8" s="207"/>
      <c r="B8" s="207"/>
      <c r="C8" s="95" t="s">
        <v>460</v>
      </c>
      <c r="D8" s="107" t="s">
        <v>415</v>
      </c>
      <c r="E8" s="89">
        <v>166.8</v>
      </c>
      <c r="F8" s="89">
        <v>166.8</v>
      </c>
      <c r="G8" s="107">
        <v>0</v>
      </c>
      <c r="H8" s="107">
        <v>0</v>
      </c>
    </row>
    <row r="9" spans="1:8" ht="12.75" customHeight="1">
      <c r="A9" s="207"/>
      <c r="B9" s="207"/>
      <c r="C9" s="95" t="s">
        <v>461</v>
      </c>
      <c r="D9" s="107" t="s">
        <v>415</v>
      </c>
      <c r="E9" s="89">
        <v>210.7</v>
      </c>
      <c r="F9" s="89">
        <v>210.7</v>
      </c>
      <c r="G9" s="107">
        <v>0</v>
      </c>
      <c r="H9" s="107">
        <v>0</v>
      </c>
    </row>
    <row r="10" spans="1:8" ht="12.75" customHeight="1">
      <c r="A10" s="207"/>
      <c r="B10" s="207"/>
      <c r="C10" s="95" t="s">
        <v>462</v>
      </c>
      <c r="D10" s="107" t="s">
        <v>415</v>
      </c>
      <c r="E10" s="89">
        <v>111.7</v>
      </c>
      <c r="F10" s="89">
        <v>111.7</v>
      </c>
      <c r="G10" s="107">
        <v>0</v>
      </c>
      <c r="H10" s="107">
        <v>0</v>
      </c>
    </row>
    <row r="11" spans="1:8" ht="12.75" customHeight="1">
      <c r="A11" s="207"/>
      <c r="B11" s="207"/>
      <c r="C11" s="95" t="s">
        <v>463</v>
      </c>
      <c r="D11" s="107" t="s">
        <v>131</v>
      </c>
      <c r="E11" s="89">
        <v>70.8</v>
      </c>
      <c r="F11" s="89">
        <v>70.7</v>
      </c>
      <c r="G11" s="107">
        <v>0</v>
      </c>
      <c r="H11" s="107">
        <v>0.1</v>
      </c>
    </row>
    <row r="12" spans="1:8" ht="12.75" customHeight="1">
      <c r="A12" s="207"/>
      <c r="B12" s="207"/>
      <c r="C12" s="95" t="s">
        <v>464</v>
      </c>
      <c r="D12" s="107" t="s">
        <v>415</v>
      </c>
      <c r="E12" s="89">
        <v>25.7</v>
      </c>
      <c r="F12" s="89">
        <v>25.7</v>
      </c>
      <c r="G12" s="107">
        <v>0</v>
      </c>
      <c r="H12" s="107">
        <v>0</v>
      </c>
    </row>
    <row r="13" spans="1:8" ht="12.75" customHeight="1">
      <c r="A13" s="207"/>
      <c r="B13" s="207"/>
      <c r="C13" s="95" t="s">
        <v>465</v>
      </c>
      <c r="D13" s="107" t="s">
        <v>415</v>
      </c>
      <c r="E13" s="89">
        <v>18.7</v>
      </c>
      <c r="F13" s="89">
        <v>16.5</v>
      </c>
      <c r="G13" s="107">
        <v>2.2999999999999998</v>
      </c>
      <c r="H13" s="107">
        <v>12.1</v>
      </c>
    </row>
    <row r="14" spans="1:8" ht="12.75" customHeight="1">
      <c r="A14" s="207"/>
      <c r="B14" s="207"/>
      <c r="C14" s="95" t="s">
        <v>466</v>
      </c>
      <c r="D14" s="107" t="s">
        <v>415</v>
      </c>
      <c r="E14" s="89">
        <v>422.9</v>
      </c>
      <c r="F14" s="89">
        <v>422.9</v>
      </c>
      <c r="G14" s="107">
        <v>0</v>
      </c>
      <c r="H14" s="107">
        <v>0</v>
      </c>
    </row>
    <row r="15" spans="1:8" ht="12.75" customHeight="1">
      <c r="A15" s="207"/>
      <c r="B15" s="207"/>
      <c r="C15" s="95" t="s">
        <v>467</v>
      </c>
      <c r="D15" s="107" t="s">
        <v>415</v>
      </c>
      <c r="E15" s="89">
        <v>338.5</v>
      </c>
      <c r="F15" s="89">
        <v>338.5</v>
      </c>
      <c r="G15" s="107">
        <v>0</v>
      </c>
      <c r="H15" s="107">
        <v>0</v>
      </c>
    </row>
    <row r="16" spans="1:8" ht="12.75" customHeight="1">
      <c r="A16" s="207"/>
      <c r="B16" s="207"/>
      <c r="C16" s="95" t="s">
        <v>468</v>
      </c>
      <c r="D16" s="107" t="s">
        <v>415</v>
      </c>
      <c r="E16" s="89">
        <v>148.1</v>
      </c>
      <c r="F16" s="89">
        <v>148.1</v>
      </c>
      <c r="G16" s="107">
        <v>0</v>
      </c>
      <c r="H16" s="107">
        <v>0</v>
      </c>
    </row>
    <row r="17" spans="1:8" ht="12.75" customHeight="1">
      <c r="A17" s="207"/>
      <c r="B17" s="207"/>
      <c r="C17" s="95" t="s">
        <v>469</v>
      </c>
      <c r="D17" s="107" t="s">
        <v>415</v>
      </c>
      <c r="E17" s="89">
        <v>19.399999999999999</v>
      </c>
      <c r="F17" s="89">
        <v>19.399999999999999</v>
      </c>
      <c r="G17" s="107">
        <v>0</v>
      </c>
      <c r="H17" s="107">
        <v>0</v>
      </c>
    </row>
    <row r="18" spans="1:8" ht="12.75" customHeight="1">
      <c r="A18" s="207"/>
      <c r="B18" s="207"/>
      <c r="C18" s="95" t="s">
        <v>470</v>
      </c>
      <c r="D18" s="107" t="s">
        <v>415</v>
      </c>
      <c r="E18" s="89">
        <v>206</v>
      </c>
      <c r="F18" s="89">
        <v>206</v>
      </c>
      <c r="G18" s="107">
        <v>0</v>
      </c>
      <c r="H18" s="107">
        <v>0</v>
      </c>
    </row>
    <row r="19" spans="1:8" ht="12.75" customHeight="1">
      <c r="A19" s="207"/>
      <c r="B19" s="208"/>
      <c r="C19" s="95" t="s">
        <v>471</v>
      </c>
      <c r="D19" s="107" t="s">
        <v>131</v>
      </c>
      <c r="E19" s="89">
        <v>680.7</v>
      </c>
      <c r="F19" s="89">
        <v>680.7</v>
      </c>
      <c r="G19" s="107">
        <v>0</v>
      </c>
      <c r="H19" s="107">
        <v>0</v>
      </c>
    </row>
    <row r="20" spans="1:8" ht="12.75" customHeight="1">
      <c r="A20" s="207"/>
      <c r="B20" s="284" t="s">
        <v>217</v>
      </c>
      <c r="C20" s="95" t="s">
        <v>472</v>
      </c>
      <c r="D20" s="107" t="s">
        <v>415</v>
      </c>
      <c r="E20" s="89">
        <v>127.7</v>
      </c>
      <c r="F20" s="89">
        <v>119.3</v>
      </c>
      <c r="G20" s="107">
        <v>8.4</v>
      </c>
      <c r="H20" s="107">
        <v>6.6</v>
      </c>
    </row>
    <row r="21" spans="1:8" ht="12.75" customHeight="1">
      <c r="A21" s="207"/>
      <c r="B21" s="207"/>
      <c r="C21" s="95" t="s">
        <v>457</v>
      </c>
      <c r="D21" s="107" t="s">
        <v>415</v>
      </c>
      <c r="E21" s="89">
        <v>313.5</v>
      </c>
      <c r="F21" s="89">
        <v>313.5</v>
      </c>
      <c r="G21" s="107">
        <v>0</v>
      </c>
      <c r="H21" s="107">
        <v>0</v>
      </c>
    </row>
    <row r="22" spans="1:8" ht="12.75" customHeight="1">
      <c r="A22" s="207"/>
      <c r="B22" s="207"/>
      <c r="C22" s="95" t="s">
        <v>473</v>
      </c>
      <c r="D22" s="107" t="s">
        <v>415</v>
      </c>
      <c r="E22" s="89">
        <v>119.4</v>
      </c>
      <c r="F22" s="89">
        <v>119.4</v>
      </c>
      <c r="G22" s="107">
        <v>0</v>
      </c>
      <c r="H22" s="107">
        <v>0</v>
      </c>
    </row>
    <row r="23" spans="1:8" ht="12.75" customHeight="1">
      <c r="A23" s="207"/>
      <c r="B23" s="207"/>
      <c r="C23" s="95" t="s">
        <v>459</v>
      </c>
      <c r="D23" s="107" t="s">
        <v>131</v>
      </c>
      <c r="E23" s="89">
        <v>365.2</v>
      </c>
      <c r="F23" s="89">
        <v>365.2</v>
      </c>
      <c r="G23" s="107">
        <v>0</v>
      </c>
      <c r="H23" s="107">
        <v>0</v>
      </c>
    </row>
    <row r="24" spans="1:8" ht="12.75" customHeight="1">
      <c r="A24" s="207"/>
      <c r="B24" s="207"/>
      <c r="C24" s="95" t="s">
        <v>460</v>
      </c>
      <c r="D24" s="107" t="s">
        <v>415</v>
      </c>
      <c r="E24" s="89">
        <v>146.30000000000001</v>
      </c>
      <c r="F24" s="89">
        <v>146.30000000000001</v>
      </c>
      <c r="G24" s="107">
        <v>0</v>
      </c>
      <c r="H24" s="107">
        <v>0</v>
      </c>
    </row>
    <row r="25" spans="1:8" ht="12.75" customHeight="1">
      <c r="A25" s="207"/>
      <c r="B25" s="207"/>
      <c r="C25" s="95" t="s">
        <v>461</v>
      </c>
      <c r="D25" s="107" t="s">
        <v>415</v>
      </c>
      <c r="E25" s="89">
        <v>337.3</v>
      </c>
      <c r="F25" s="89">
        <v>337.3</v>
      </c>
      <c r="G25" s="107">
        <v>0</v>
      </c>
      <c r="H25" s="107">
        <v>0</v>
      </c>
    </row>
    <row r="26" spans="1:8" ht="12.75" customHeight="1">
      <c r="A26" s="207"/>
      <c r="B26" s="207"/>
      <c r="C26" s="95" t="s">
        <v>462</v>
      </c>
      <c r="D26" s="107" t="s">
        <v>415</v>
      </c>
      <c r="E26" s="89">
        <v>110.4</v>
      </c>
      <c r="F26" s="89">
        <v>110.4</v>
      </c>
      <c r="G26" s="107">
        <v>0</v>
      </c>
      <c r="H26" s="107">
        <v>0</v>
      </c>
    </row>
    <row r="27" spans="1:8" ht="12.75" customHeight="1">
      <c r="A27" s="207"/>
      <c r="B27" s="207"/>
      <c r="C27" s="95" t="s">
        <v>463</v>
      </c>
      <c r="D27" s="107" t="s">
        <v>415</v>
      </c>
      <c r="E27" s="89">
        <v>37.700000000000003</v>
      </c>
      <c r="F27" s="89">
        <v>37.1</v>
      </c>
      <c r="G27" s="107">
        <v>0.6</v>
      </c>
      <c r="H27" s="107">
        <v>1.5</v>
      </c>
    </row>
    <row r="28" spans="1:8" ht="12.75" customHeight="1">
      <c r="A28" s="207"/>
      <c r="B28" s="207"/>
      <c r="C28" s="95" t="s">
        <v>464</v>
      </c>
      <c r="D28" s="107" t="s">
        <v>415</v>
      </c>
      <c r="E28" s="89">
        <v>50.7</v>
      </c>
      <c r="F28" s="89">
        <v>35.5</v>
      </c>
      <c r="G28" s="107">
        <v>15.2</v>
      </c>
      <c r="H28" s="107">
        <v>29.9</v>
      </c>
    </row>
    <row r="29" spans="1:8" ht="12.75" customHeight="1">
      <c r="A29" s="207"/>
      <c r="B29" s="207"/>
      <c r="C29" s="95" t="s">
        <v>474</v>
      </c>
      <c r="D29" s="107" t="s">
        <v>415</v>
      </c>
      <c r="E29" s="89">
        <v>60.8</v>
      </c>
      <c r="F29" s="89">
        <v>60.8</v>
      </c>
      <c r="G29" s="107">
        <v>0</v>
      </c>
      <c r="H29" s="107">
        <v>0</v>
      </c>
    </row>
    <row r="30" spans="1:8" ht="12.75" customHeight="1">
      <c r="A30" s="207"/>
      <c r="B30" s="207"/>
      <c r="C30" s="95" t="s">
        <v>466</v>
      </c>
      <c r="D30" s="107" t="s">
        <v>415</v>
      </c>
      <c r="E30" s="89">
        <v>394.6</v>
      </c>
      <c r="F30" s="89">
        <v>394.6</v>
      </c>
      <c r="G30" s="107">
        <v>0</v>
      </c>
      <c r="H30" s="107">
        <v>0</v>
      </c>
    </row>
    <row r="31" spans="1:8" ht="12.75" customHeight="1">
      <c r="A31" s="207"/>
      <c r="B31" s="207"/>
      <c r="C31" s="95" t="s">
        <v>467</v>
      </c>
      <c r="D31" s="107" t="s">
        <v>415</v>
      </c>
      <c r="E31" s="89">
        <v>310.60000000000002</v>
      </c>
      <c r="F31" s="89">
        <v>310.60000000000002</v>
      </c>
      <c r="G31" s="107">
        <v>0</v>
      </c>
      <c r="H31" s="107">
        <v>0</v>
      </c>
    </row>
    <row r="32" spans="1:8" ht="12.75" customHeight="1">
      <c r="A32" s="207"/>
      <c r="B32" s="207"/>
      <c r="C32" s="95" t="s">
        <v>468</v>
      </c>
      <c r="D32" s="107" t="s">
        <v>415</v>
      </c>
      <c r="E32" s="89">
        <v>97.7</v>
      </c>
      <c r="F32" s="89">
        <v>97.7</v>
      </c>
      <c r="G32" s="107">
        <v>0</v>
      </c>
      <c r="H32" s="107">
        <v>0</v>
      </c>
    </row>
    <row r="33" spans="1:8" ht="12.75" customHeight="1">
      <c r="A33" s="207"/>
      <c r="B33" s="207"/>
      <c r="C33" s="95" t="s">
        <v>475</v>
      </c>
      <c r="D33" s="107" t="s">
        <v>415</v>
      </c>
      <c r="E33" s="89">
        <v>32.1</v>
      </c>
      <c r="F33" s="89">
        <v>32.1</v>
      </c>
      <c r="G33" s="107">
        <v>0.1</v>
      </c>
      <c r="H33" s="107">
        <v>0.2</v>
      </c>
    </row>
    <row r="34" spans="1:8" ht="12.75" customHeight="1">
      <c r="A34" s="207"/>
      <c r="B34" s="207"/>
      <c r="C34" s="95" t="s">
        <v>470</v>
      </c>
      <c r="D34" s="107" t="s">
        <v>415</v>
      </c>
      <c r="E34" s="89">
        <v>346.5</v>
      </c>
      <c r="F34" s="89">
        <v>346.5</v>
      </c>
      <c r="G34" s="107">
        <v>0</v>
      </c>
      <c r="H34" s="107">
        <v>0</v>
      </c>
    </row>
    <row r="35" spans="1:8" ht="12.75" customHeight="1">
      <c r="A35" s="207"/>
      <c r="B35" s="207"/>
      <c r="C35" s="95" t="s">
        <v>471</v>
      </c>
      <c r="D35" s="107" t="s">
        <v>131</v>
      </c>
      <c r="E35" s="89">
        <v>291.7</v>
      </c>
      <c r="F35" s="89">
        <v>291.7</v>
      </c>
      <c r="G35" s="107">
        <v>0</v>
      </c>
      <c r="H35" s="107">
        <v>0</v>
      </c>
    </row>
    <row r="36" spans="1:8" ht="12.75" customHeight="1">
      <c r="A36" s="208"/>
      <c r="B36" s="208"/>
      <c r="C36" s="95" t="s">
        <v>476</v>
      </c>
      <c r="D36" s="107" t="s">
        <v>415</v>
      </c>
      <c r="E36" s="89">
        <v>58.7</v>
      </c>
      <c r="F36" s="89">
        <v>58.3</v>
      </c>
      <c r="G36" s="107">
        <v>0.3</v>
      </c>
      <c r="H36" s="107">
        <v>0.6</v>
      </c>
    </row>
    <row r="37" spans="1:8" ht="12.75" customHeight="1">
      <c r="A37" s="222" t="s">
        <v>477</v>
      </c>
      <c r="B37" s="193"/>
      <c r="C37" s="194"/>
      <c r="D37" s="149"/>
      <c r="E37" s="111">
        <v>6345.5</v>
      </c>
      <c r="F37" s="111">
        <v>6318.6</v>
      </c>
      <c r="G37" s="112">
        <v>26.9</v>
      </c>
      <c r="H37" s="86">
        <v>0.4</v>
      </c>
    </row>
    <row r="38" spans="1:8" ht="12.75" customHeight="1">
      <c r="A38" s="243" t="s">
        <v>478</v>
      </c>
      <c r="B38" s="244"/>
      <c r="C38" s="244"/>
      <c r="D38" s="244"/>
      <c r="E38" s="244"/>
      <c r="F38" s="244"/>
      <c r="G38" s="244"/>
      <c r="H38" s="245"/>
    </row>
    <row r="39" spans="1:8" ht="12.75" customHeight="1">
      <c r="A39" s="246" t="s">
        <v>479</v>
      </c>
      <c r="B39" s="247"/>
      <c r="C39" s="247"/>
      <c r="D39" s="247"/>
      <c r="E39" s="247"/>
      <c r="F39" s="247"/>
      <c r="G39" s="247"/>
      <c r="H39" s="248"/>
    </row>
    <row r="40" spans="1:8" s="311" customFormat="1" ht="40" customHeight="1">
      <c r="A40" s="305" t="s">
        <v>480</v>
      </c>
      <c r="B40" s="306"/>
      <c r="C40" s="306"/>
      <c r="D40" s="306"/>
      <c r="E40" s="306"/>
      <c r="F40" s="306"/>
      <c r="G40" s="306"/>
      <c r="H40" s="307"/>
    </row>
    <row r="41" spans="1:8" s="311" customFormat="1" ht="40" customHeight="1">
      <c r="A41" s="305" t="s">
        <v>481</v>
      </c>
      <c r="B41" s="306"/>
      <c r="C41" s="306"/>
      <c r="D41" s="306"/>
      <c r="E41" s="306"/>
      <c r="F41" s="306"/>
      <c r="G41" s="306"/>
      <c r="H41" s="307"/>
    </row>
    <row r="42" spans="1:8" s="311" customFormat="1" ht="40" customHeight="1">
      <c r="A42" s="305" t="s">
        <v>482</v>
      </c>
      <c r="B42" s="306"/>
      <c r="C42" s="306"/>
      <c r="D42" s="306"/>
      <c r="E42" s="306"/>
      <c r="F42" s="306"/>
      <c r="G42" s="306"/>
      <c r="H42" s="307"/>
    </row>
    <row r="43" spans="1:8" s="311" customFormat="1" ht="40" customHeight="1">
      <c r="A43" s="312" t="s">
        <v>483</v>
      </c>
      <c r="B43" s="309"/>
      <c r="C43" s="309"/>
      <c r="D43" s="309"/>
      <c r="E43" s="309"/>
      <c r="F43" s="309"/>
      <c r="G43" s="309"/>
      <c r="H43" s="310"/>
    </row>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A40:H40"/>
    <mergeCell ref="A41:H41"/>
    <mergeCell ref="A42:H42"/>
    <mergeCell ref="A43:H43"/>
    <mergeCell ref="A1:H1"/>
    <mergeCell ref="A4:A36"/>
    <mergeCell ref="B4:B19"/>
    <mergeCell ref="B20:B36"/>
    <mergeCell ref="A37:C37"/>
    <mergeCell ref="A38:H38"/>
    <mergeCell ref="A39:H39"/>
  </mergeCells>
  <printOptions horizontalCentered="1" verticalCentered="1"/>
  <pageMargins left="0.70866141732283472" right="0.70866141732283472" top="0.74803149606299213" bottom="0.74803149606299213" header="0.31496062992125984" footer="0.31496062992125984"/>
  <pageSetup scale="77"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000"/>
  <sheetViews>
    <sheetView topLeftCell="A25" workbookViewId="0">
      <selection activeCell="G34" sqref="G34"/>
    </sheetView>
  </sheetViews>
  <sheetFormatPr defaultColWidth="14.453125" defaultRowHeight="15" customHeight="1"/>
  <cols>
    <col min="1" max="1" width="11.7265625" customWidth="1"/>
    <col min="2" max="2" width="5.26953125" customWidth="1"/>
    <col min="3" max="3" width="36.1796875" customWidth="1"/>
    <col min="4" max="4" width="20.81640625" customWidth="1"/>
    <col min="5" max="5" width="12.1796875" customWidth="1"/>
    <col min="6" max="26" width="10.7265625" customWidth="1"/>
  </cols>
  <sheetData>
    <row r="1" spans="1:5" ht="24" customHeight="1">
      <c r="A1" s="220" t="s">
        <v>484</v>
      </c>
      <c r="B1" s="193"/>
      <c r="C1" s="193"/>
      <c r="D1" s="193"/>
      <c r="E1" s="194"/>
    </row>
    <row r="2" spans="1:5" ht="12.75" customHeight="1">
      <c r="A2" s="86" t="s">
        <v>409</v>
      </c>
      <c r="B2" s="86" t="s">
        <v>262</v>
      </c>
      <c r="C2" s="86" t="s">
        <v>485</v>
      </c>
      <c r="D2" s="86" t="s">
        <v>486</v>
      </c>
      <c r="E2" s="86" t="s">
        <v>487</v>
      </c>
    </row>
    <row r="3" spans="1:5" ht="12.75" customHeight="1">
      <c r="A3" s="88" t="s">
        <v>488</v>
      </c>
      <c r="B3" s="95" t="s">
        <v>110</v>
      </c>
      <c r="C3" s="95" t="s">
        <v>489</v>
      </c>
      <c r="D3" s="107">
        <v>2011</v>
      </c>
      <c r="E3" s="132">
        <v>1975922</v>
      </c>
    </row>
    <row r="4" spans="1:5" ht="12.75" customHeight="1">
      <c r="A4" s="88" t="s">
        <v>488</v>
      </c>
      <c r="B4" s="95" t="s">
        <v>110</v>
      </c>
      <c r="C4" s="95" t="s">
        <v>489</v>
      </c>
      <c r="D4" s="107">
        <v>2012</v>
      </c>
      <c r="E4" s="132">
        <v>33260624</v>
      </c>
    </row>
    <row r="5" spans="1:5" ht="12.75" customHeight="1">
      <c r="A5" s="88" t="s">
        <v>488</v>
      </c>
      <c r="B5" s="95" t="s">
        <v>110</v>
      </c>
      <c r="C5" s="95" t="s">
        <v>489</v>
      </c>
      <c r="D5" s="107">
        <v>2014</v>
      </c>
      <c r="E5" s="132">
        <v>3163750</v>
      </c>
    </row>
    <row r="6" spans="1:5" ht="12.75" customHeight="1">
      <c r="A6" s="88" t="s">
        <v>488</v>
      </c>
      <c r="B6" s="95" t="s">
        <v>111</v>
      </c>
      <c r="C6" s="95" t="s">
        <v>490</v>
      </c>
      <c r="D6" s="107">
        <v>2010</v>
      </c>
      <c r="E6" s="132">
        <v>7465427</v>
      </c>
    </row>
    <row r="7" spans="1:5" ht="12.75" customHeight="1">
      <c r="A7" s="88" t="s">
        <v>491</v>
      </c>
      <c r="B7" s="95" t="s">
        <v>111</v>
      </c>
      <c r="C7" s="95" t="s">
        <v>492</v>
      </c>
      <c r="D7" s="107">
        <v>2014</v>
      </c>
      <c r="E7" s="132">
        <v>9407097</v>
      </c>
    </row>
    <row r="8" spans="1:5" ht="12.75" customHeight="1">
      <c r="A8" s="241" t="s">
        <v>493</v>
      </c>
      <c r="B8" s="193"/>
      <c r="C8" s="193"/>
      <c r="D8" s="194"/>
      <c r="E8" s="151">
        <v>55272820</v>
      </c>
    </row>
    <row r="9" spans="1:5" ht="12.75" customHeight="1">
      <c r="A9" s="88" t="s">
        <v>488</v>
      </c>
      <c r="B9" s="95" t="s">
        <v>110</v>
      </c>
      <c r="C9" s="95" t="s">
        <v>494</v>
      </c>
      <c r="D9" s="107" t="s">
        <v>495</v>
      </c>
      <c r="E9" s="132">
        <v>17685418</v>
      </c>
    </row>
    <row r="10" spans="1:5" ht="12.75" customHeight="1">
      <c r="A10" s="88" t="s">
        <v>488</v>
      </c>
      <c r="B10" s="95" t="s">
        <v>110</v>
      </c>
      <c r="C10" s="95" t="s">
        <v>496</v>
      </c>
      <c r="D10" s="107" t="s">
        <v>495</v>
      </c>
      <c r="E10" s="132">
        <v>23965385</v>
      </c>
    </row>
    <row r="11" spans="1:5" ht="12.75" customHeight="1">
      <c r="A11" s="88" t="s">
        <v>488</v>
      </c>
      <c r="B11" s="95" t="s">
        <v>110</v>
      </c>
      <c r="C11" s="95" t="s">
        <v>490</v>
      </c>
      <c r="D11" s="107" t="s">
        <v>495</v>
      </c>
      <c r="E11" s="132">
        <v>116906503</v>
      </c>
    </row>
    <row r="12" spans="1:5" ht="12.75" customHeight="1">
      <c r="A12" s="88" t="s">
        <v>488</v>
      </c>
      <c r="B12" s="95" t="s">
        <v>111</v>
      </c>
      <c r="C12" s="95" t="s">
        <v>497</v>
      </c>
      <c r="D12" s="107" t="s">
        <v>495</v>
      </c>
      <c r="E12" s="132">
        <v>31368264</v>
      </c>
    </row>
    <row r="13" spans="1:5" ht="12.75" customHeight="1">
      <c r="A13" s="88" t="s">
        <v>491</v>
      </c>
      <c r="B13" s="95" t="s">
        <v>110</v>
      </c>
      <c r="C13" s="95" t="s">
        <v>498</v>
      </c>
      <c r="D13" s="107" t="s">
        <v>495</v>
      </c>
      <c r="E13" s="132">
        <v>41499</v>
      </c>
    </row>
    <row r="14" spans="1:5" ht="12.75" customHeight="1">
      <c r="A14" s="88" t="s">
        <v>491</v>
      </c>
      <c r="B14" s="95" t="s">
        <v>111</v>
      </c>
      <c r="C14" s="95" t="s">
        <v>499</v>
      </c>
      <c r="D14" s="107" t="s">
        <v>415</v>
      </c>
      <c r="E14" s="132">
        <v>8424581</v>
      </c>
    </row>
    <row r="15" spans="1:5" ht="12.75" customHeight="1">
      <c r="A15" s="88" t="s">
        <v>488</v>
      </c>
      <c r="B15" s="95" t="s">
        <v>111</v>
      </c>
      <c r="C15" s="95" t="s">
        <v>500</v>
      </c>
      <c r="D15" s="107" t="s">
        <v>415</v>
      </c>
      <c r="E15" s="132">
        <v>1958321</v>
      </c>
    </row>
    <row r="16" spans="1:5" ht="12.75" customHeight="1">
      <c r="A16" s="88" t="s">
        <v>488</v>
      </c>
      <c r="B16" s="95" t="s">
        <v>111</v>
      </c>
      <c r="C16" s="95" t="s">
        <v>501</v>
      </c>
      <c r="D16" s="107" t="s">
        <v>415</v>
      </c>
      <c r="E16" s="132">
        <v>86860</v>
      </c>
    </row>
    <row r="17" spans="1:5" ht="12.75" customHeight="1">
      <c r="A17" s="88" t="s">
        <v>491</v>
      </c>
      <c r="B17" s="95" t="s">
        <v>110</v>
      </c>
      <c r="C17" s="95" t="s">
        <v>502</v>
      </c>
      <c r="D17" s="107" t="s">
        <v>415</v>
      </c>
      <c r="E17" s="132">
        <v>2266658</v>
      </c>
    </row>
    <row r="18" spans="1:5" ht="12.75" customHeight="1">
      <c r="A18" s="88" t="s">
        <v>491</v>
      </c>
      <c r="B18" s="95" t="s">
        <v>111</v>
      </c>
      <c r="C18" s="95" t="s">
        <v>503</v>
      </c>
      <c r="D18" s="107" t="s">
        <v>415</v>
      </c>
      <c r="E18" s="132">
        <v>15179138</v>
      </c>
    </row>
    <row r="19" spans="1:5" ht="12.75" customHeight="1">
      <c r="A19" s="88" t="s">
        <v>491</v>
      </c>
      <c r="B19" s="95" t="s">
        <v>111</v>
      </c>
      <c r="C19" s="95" t="s">
        <v>504</v>
      </c>
      <c r="D19" s="107" t="s">
        <v>415</v>
      </c>
      <c r="E19" s="132">
        <v>344937</v>
      </c>
    </row>
    <row r="20" spans="1:5" ht="12.75" customHeight="1">
      <c r="A20" s="88" t="s">
        <v>491</v>
      </c>
      <c r="B20" s="95" t="s">
        <v>111</v>
      </c>
      <c r="C20" s="95" t="s">
        <v>498</v>
      </c>
      <c r="D20" s="107" t="s">
        <v>415</v>
      </c>
      <c r="E20" s="132">
        <v>555245</v>
      </c>
    </row>
    <row r="21" spans="1:5" ht="12.75" customHeight="1">
      <c r="A21" s="88" t="s">
        <v>491</v>
      </c>
      <c r="B21" s="95" t="s">
        <v>111</v>
      </c>
      <c r="C21" s="95" t="s">
        <v>505</v>
      </c>
      <c r="D21" s="107" t="s">
        <v>415</v>
      </c>
      <c r="E21" s="132">
        <v>61389</v>
      </c>
    </row>
    <row r="22" spans="1:5" ht="12.75" customHeight="1">
      <c r="A22" s="88" t="s">
        <v>488</v>
      </c>
      <c r="B22" s="95" t="s">
        <v>110</v>
      </c>
      <c r="C22" s="95" t="s">
        <v>506</v>
      </c>
      <c r="D22" s="107" t="s">
        <v>415</v>
      </c>
      <c r="E22" s="132">
        <v>7274409</v>
      </c>
    </row>
    <row r="23" spans="1:5" ht="24" customHeight="1">
      <c r="A23" s="261" t="s">
        <v>507</v>
      </c>
      <c r="B23" s="193"/>
      <c r="C23" s="193"/>
      <c r="D23" s="194"/>
      <c r="E23" s="133">
        <v>226118606</v>
      </c>
    </row>
    <row r="24" spans="1:5" ht="24" customHeight="1">
      <c r="A24" s="261" t="s">
        <v>508</v>
      </c>
      <c r="B24" s="193"/>
      <c r="C24" s="193"/>
      <c r="D24" s="194"/>
      <c r="E24" s="133">
        <v>281391426</v>
      </c>
    </row>
    <row r="25" spans="1:5" ht="12.75" customHeight="1">
      <c r="A25" s="88" t="s">
        <v>509</v>
      </c>
      <c r="B25" s="95" t="s">
        <v>110</v>
      </c>
      <c r="C25" s="95" t="s">
        <v>510</v>
      </c>
      <c r="D25" s="107">
        <v>2017</v>
      </c>
      <c r="E25" s="132">
        <v>509682</v>
      </c>
    </row>
    <row r="26" spans="1:5" ht="12.75" customHeight="1">
      <c r="A26" s="88" t="s">
        <v>509</v>
      </c>
      <c r="B26" s="95" t="s">
        <v>110</v>
      </c>
      <c r="C26" s="95" t="s">
        <v>511</v>
      </c>
      <c r="D26" s="107">
        <v>2017</v>
      </c>
      <c r="E26" s="132">
        <v>3120471</v>
      </c>
    </row>
    <row r="27" spans="1:5" ht="12.75" customHeight="1">
      <c r="A27" s="88" t="s">
        <v>509</v>
      </c>
      <c r="B27" s="95" t="s">
        <v>110</v>
      </c>
      <c r="C27" s="95" t="s">
        <v>512</v>
      </c>
      <c r="D27" s="107">
        <v>2017</v>
      </c>
      <c r="E27" s="132">
        <v>360622</v>
      </c>
    </row>
    <row r="28" spans="1:5" ht="12.75" customHeight="1">
      <c r="A28" s="88" t="s">
        <v>509</v>
      </c>
      <c r="B28" s="95" t="s">
        <v>110</v>
      </c>
      <c r="C28" s="95" t="s">
        <v>513</v>
      </c>
      <c r="D28" s="107">
        <v>2017</v>
      </c>
      <c r="E28" s="132">
        <v>670014</v>
      </c>
    </row>
    <row r="29" spans="1:5" ht="12.75" customHeight="1">
      <c r="A29" s="261" t="s">
        <v>514</v>
      </c>
      <c r="B29" s="193"/>
      <c r="C29" s="193"/>
      <c r="D29" s="194"/>
      <c r="E29" s="133">
        <v>4660789</v>
      </c>
    </row>
    <row r="30" spans="1:5" ht="12.75" customHeight="1">
      <c r="A30" s="286" t="s">
        <v>442</v>
      </c>
      <c r="B30" s="244"/>
      <c r="C30" s="244"/>
      <c r="D30" s="244"/>
      <c r="E30" s="245"/>
    </row>
    <row r="31" spans="1:5" ht="12.75" customHeight="1">
      <c r="A31" s="287" t="s">
        <v>73</v>
      </c>
      <c r="B31" s="247"/>
      <c r="C31" s="247"/>
      <c r="D31" s="247"/>
      <c r="E31" s="248"/>
    </row>
    <row r="32" spans="1:5" ht="57" customHeight="1">
      <c r="A32" s="285" t="s">
        <v>515</v>
      </c>
      <c r="B32" s="247"/>
      <c r="C32" s="247"/>
      <c r="D32" s="247"/>
      <c r="E32" s="248"/>
    </row>
    <row r="33" spans="1:5" ht="40" customHeight="1">
      <c r="A33" s="313" t="s">
        <v>644</v>
      </c>
      <c r="B33" s="306"/>
      <c r="C33" s="306"/>
      <c r="D33" s="306"/>
      <c r="E33" s="307"/>
    </row>
    <row r="34" spans="1:5" ht="40" customHeight="1">
      <c r="A34" s="305" t="s">
        <v>516</v>
      </c>
      <c r="B34" s="306"/>
      <c r="C34" s="306"/>
      <c r="D34" s="306"/>
      <c r="E34" s="307"/>
    </row>
    <row r="35" spans="1:5" ht="30" customHeight="1">
      <c r="A35" s="305" t="s">
        <v>517</v>
      </c>
      <c r="B35" s="306"/>
      <c r="C35" s="306"/>
      <c r="D35" s="306"/>
      <c r="E35" s="307"/>
    </row>
    <row r="36" spans="1:5" ht="30" customHeight="1">
      <c r="A36" s="312" t="s">
        <v>518</v>
      </c>
      <c r="B36" s="309"/>
      <c r="C36" s="309"/>
      <c r="D36" s="309"/>
      <c r="E36" s="310"/>
    </row>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A30:E30"/>
    <mergeCell ref="A31:E31"/>
    <mergeCell ref="A1:E1"/>
    <mergeCell ref="A8:D8"/>
    <mergeCell ref="A23:D23"/>
    <mergeCell ref="A24:D24"/>
    <mergeCell ref="A29:D29"/>
    <mergeCell ref="A32:E32"/>
    <mergeCell ref="A33:E33"/>
    <mergeCell ref="A34:E34"/>
    <mergeCell ref="A35:E35"/>
    <mergeCell ref="A36:E36"/>
  </mergeCells>
  <printOptions horizontalCentered="1"/>
  <pageMargins left="0.70866141732283472" right="0.70866141732283472" top="0.74803149606299213" bottom="0.74803149606299213" header="0.31496062992125984" footer="0.31496062992125984"/>
  <pageSetup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showGridLines="0" workbookViewId="0">
      <selection activeCell="C19" sqref="C19"/>
    </sheetView>
  </sheetViews>
  <sheetFormatPr defaultColWidth="14.453125" defaultRowHeight="15" customHeight="1"/>
  <cols>
    <col min="1" max="1" width="25.7265625" customWidth="1"/>
    <col min="2" max="13" width="15.453125" customWidth="1"/>
    <col min="14" max="16" width="19.453125" customWidth="1"/>
  </cols>
  <sheetData>
    <row r="1" spans="1:16" ht="12.75" customHeight="1">
      <c r="A1" s="190" t="s">
        <v>3</v>
      </c>
      <c r="B1" s="191"/>
      <c r="C1" s="191"/>
      <c r="D1" s="191"/>
    </row>
    <row r="2" spans="1:16" ht="12.75" customHeight="1">
      <c r="A2" s="191"/>
      <c r="B2" s="191"/>
      <c r="C2" s="191"/>
      <c r="D2" s="191"/>
      <c r="G2" s="8"/>
    </row>
    <row r="3" spans="1:16" ht="12.75" customHeight="1">
      <c r="A3" s="9"/>
      <c r="B3" s="10"/>
      <c r="C3" s="11"/>
    </row>
    <row r="4" spans="1:16" ht="15.75" customHeight="1">
      <c r="A4" s="12"/>
      <c r="B4" s="192" t="s">
        <v>55</v>
      </c>
      <c r="C4" s="193"/>
      <c r="D4" s="193"/>
      <c r="E4" s="194"/>
      <c r="F4" s="192" t="s">
        <v>56</v>
      </c>
      <c r="G4" s="193"/>
      <c r="H4" s="193"/>
      <c r="I4" s="194"/>
      <c r="J4" s="192" t="s">
        <v>57</v>
      </c>
      <c r="K4" s="193"/>
      <c r="L4" s="193"/>
      <c r="M4" s="194"/>
    </row>
    <row r="5" spans="1:16" ht="16.5" customHeight="1">
      <c r="A5" s="13"/>
      <c r="B5" s="14" t="s">
        <v>58</v>
      </c>
      <c r="C5" s="14" t="s">
        <v>59</v>
      </c>
      <c r="D5" s="14" t="s">
        <v>60</v>
      </c>
      <c r="E5" s="15" t="s">
        <v>61</v>
      </c>
      <c r="F5" s="14" t="s">
        <v>58</v>
      </c>
      <c r="G5" s="14" t="s">
        <v>59</v>
      </c>
      <c r="H5" s="14" t="s">
        <v>60</v>
      </c>
      <c r="I5" s="15" t="s">
        <v>61</v>
      </c>
      <c r="J5" s="14" t="s">
        <v>58</v>
      </c>
      <c r="K5" s="14" t="s">
        <v>59</v>
      </c>
      <c r="L5" s="14" t="s">
        <v>60</v>
      </c>
      <c r="M5" s="15" t="s">
        <v>61</v>
      </c>
    </row>
    <row r="6" spans="1:16" ht="16.5" customHeight="1">
      <c r="A6" s="16" t="s">
        <v>62</v>
      </c>
      <c r="B6" s="17">
        <f t="shared" ref="B6:M6" si="0">SUM(B7:B9)</f>
        <v>25112.5</v>
      </c>
      <c r="C6" s="17">
        <f t="shared" si="0"/>
        <v>8575.8000000000011</v>
      </c>
      <c r="D6" s="17">
        <f t="shared" si="0"/>
        <v>0</v>
      </c>
      <c r="E6" s="18">
        <f t="shared" si="0"/>
        <v>33688.299999999996</v>
      </c>
      <c r="F6" s="17">
        <f t="shared" si="0"/>
        <v>8978.7999999999993</v>
      </c>
      <c r="G6" s="17">
        <f t="shared" si="0"/>
        <v>7863.4</v>
      </c>
      <c r="H6" s="17">
        <f t="shared" si="0"/>
        <v>0</v>
      </c>
      <c r="I6" s="18">
        <f t="shared" si="0"/>
        <v>16842.2</v>
      </c>
      <c r="J6" s="17">
        <f t="shared" si="0"/>
        <v>34091.300000000003</v>
      </c>
      <c r="K6" s="17">
        <f t="shared" si="0"/>
        <v>16439.2</v>
      </c>
      <c r="L6" s="17">
        <f t="shared" si="0"/>
        <v>0</v>
      </c>
      <c r="M6" s="18">
        <f t="shared" si="0"/>
        <v>50530.499999999993</v>
      </c>
    </row>
    <row r="7" spans="1:16" ht="16.5" customHeight="1">
      <c r="A7" s="19" t="s">
        <v>63</v>
      </c>
      <c r="B7" s="20">
        <v>17799.599999999999</v>
      </c>
      <c r="C7" s="20">
        <v>3742.5</v>
      </c>
      <c r="D7" s="20">
        <v>0</v>
      </c>
      <c r="E7" s="21">
        <f t="shared" ref="E7:E14" si="1">B7+C7+D7</f>
        <v>21542.1</v>
      </c>
      <c r="F7" s="20">
        <v>5913.7</v>
      </c>
      <c r="G7" s="20">
        <v>3742.4</v>
      </c>
      <c r="H7" s="20">
        <v>0</v>
      </c>
      <c r="I7" s="21">
        <f t="shared" ref="I7:I14" si="2">F7+G7+H7</f>
        <v>9656.1</v>
      </c>
      <c r="J7" s="20">
        <f t="shared" ref="J7:L7" si="3">B7+F7</f>
        <v>23713.3</v>
      </c>
      <c r="K7" s="20">
        <f t="shared" si="3"/>
        <v>7484.9</v>
      </c>
      <c r="L7" s="20">
        <f t="shared" si="3"/>
        <v>0</v>
      </c>
      <c r="M7" s="21">
        <f t="shared" ref="M7:M14" si="4">J7+K7+L7</f>
        <v>31198.199999999997</v>
      </c>
    </row>
    <row r="8" spans="1:16" ht="16.5" customHeight="1">
      <c r="A8" s="19" t="s">
        <v>64</v>
      </c>
      <c r="B8" s="20">
        <v>6852</v>
      </c>
      <c r="C8" s="20">
        <v>4354.1000000000004</v>
      </c>
      <c r="D8" s="20">
        <v>0</v>
      </c>
      <c r="E8" s="21">
        <f t="shared" si="1"/>
        <v>11206.1</v>
      </c>
      <c r="F8" s="20">
        <v>3065.1</v>
      </c>
      <c r="G8" s="20">
        <v>4121</v>
      </c>
      <c r="H8" s="20">
        <v>0</v>
      </c>
      <c r="I8" s="21">
        <f t="shared" si="2"/>
        <v>7186.1</v>
      </c>
      <c r="J8" s="20">
        <f t="shared" ref="J8:L8" si="5">B8+F8</f>
        <v>9917.1</v>
      </c>
      <c r="K8" s="20">
        <f t="shared" si="5"/>
        <v>8475.1</v>
      </c>
      <c r="L8" s="20">
        <f t="shared" si="5"/>
        <v>0</v>
      </c>
      <c r="M8" s="21">
        <f t="shared" si="4"/>
        <v>18392.2</v>
      </c>
    </row>
    <row r="9" spans="1:16" ht="16.5" customHeight="1">
      <c r="A9" s="19" t="s">
        <v>65</v>
      </c>
      <c r="B9" s="20">
        <v>460.9</v>
      </c>
      <c r="C9" s="20">
        <v>479.2</v>
      </c>
      <c r="D9" s="20">
        <v>0</v>
      </c>
      <c r="E9" s="21">
        <f t="shared" si="1"/>
        <v>940.09999999999991</v>
      </c>
      <c r="F9" s="20">
        <v>0</v>
      </c>
      <c r="G9" s="20">
        <v>0</v>
      </c>
      <c r="H9" s="20">
        <v>0</v>
      </c>
      <c r="I9" s="21">
        <f t="shared" si="2"/>
        <v>0</v>
      </c>
      <c r="J9" s="20">
        <f t="shared" ref="J9:L9" si="6">B9+F9</f>
        <v>460.9</v>
      </c>
      <c r="K9" s="20">
        <f t="shared" si="6"/>
        <v>479.2</v>
      </c>
      <c r="L9" s="20">
        <f t="shared" si="6"/>
        <v>0</v>
      </c>
      <c r="M9" s="21">
        <f t="shared" si="4"/>
        <v>940.09999999999991</v>
      </c>
    </row>
    <row r="10" spans="1:16" ht="16.5" customHeight="1">
      <c r="A10" s="16" t="s">
        <v>66</v>
      </c>
      <c r="B10" s="17">
        <v>0</v>
      </c>
      <c r="C10" s="17">
        <v>0</v>
      </c>
      <c r="D10" s="17">
        <v>1136.8</v>
      </c>
      <c r="E10" s="18">
        <f t="shared" si="1"/>
        <v>1136.8</v>
      </c>
      <c r="F10" s="17">
        <v>0</v>
      </c>
      <c r="G10" s="17">
        <v>0</v>
      </c>
      <c r="H10" s="17">
        <v>200.7</v>
      </c>
      <c r="I10" s="18">
        <f t="shared" si="2"/>
        <v>200.7</v>
      </c>
      <c r="J10" s="17">
        <f t="shared" ref="J10:L10" si="7">B10+F10</f>
        <v>0</v>
      </c>
      <c r="K10" s="17">
        <f t="shared" si="7"/>
        <v>0</v>
      </c>
      <c r="L10" s="17">
        <f t="shared" si="7"/>
        <v>1337.5</v>
      </c>
      <c r="M10" s="18">
        <f t="shared" si="4"/>
        <v>1337.5</v>
      </c>
    </row>
    <row r="11" spans="1:16" ht="16.5" customHeight="1">
      <c r="A11" s="16" t="s">
        <v>67</v>
      </c>
      <c r="B11" s="17">
        <v>0</v>
      </c>
      <c r="C11" s="17">
        <v>0</v>
      </c>
      <c r="D11" s="22">
        <v>670.59228499999995</v>
      </c>
      <c r="E11" s="18">
        <f t="shared" si="1"/>
        <v>670.59228499999995</v>
      </c>
      <c r="F11" s="23">
        <v>0</v>
      </c>
      <c r="G11" s="23">
        <v>0</v>
      </c>
      <c r="H11" s="22">
        <v>118.339815</v>
      </c>
      <c r="I11" s="18">
        <f t="shared" si="2"/>
        <v>118.339815</v>
      </c>
      <c r="J11" s="17">
        <f t="shared" ref="J11:L11" si="8">B11+F11</f>
        <v>0</v>
      </c>
      <c r="K11" s="17">
        <f t="shared" si="8"/>
        <v>0</v>
      </c>
      <c r="L11" s="17">
        <f t="shared" si="8"/>
        <v>788.93209999999999</v>
      </c>
      <c r="M11" s="18">
        <f t="shared" si="4"/>
        <v>788.93209999999999</v>
      </c>
    </row>
    <row r="12" spans="1:16" ht="16.5" customHeight="1">
      <c r="A12" s="16" t="s">
        <v>68</v>
      </c>
      <c r="B12" s="17">
        <v>0</v>
      </c>
      <c r="C12" s="17">
        <v>0</v>
      </c>
      <c r="D12" s="17">
        <v>0</v>
      </c>
      <c r="E12" s="18">
        <f t="shared" si="1"/>
        <v>0</v>
      </c>
      <c r="F12" s="17">
        <f>11394.8-2-72.6-0.2-28.2</f>
        <v>11291.799999999997</v>
      </c>
      <c r="G12" s="17">
        <v>90.1</v>
      </c>
      <c r="H12" s="17">
        <v>84.7</v>
      </c>
      <c r="I12" s="18">
        <f t="shared" si="2"/>
        <v>11466.599999999999</v>
      </c>
      <c r="J12" s="17">
        <f t="shared" ref="J12:L12" si="9">B12+F12</f>
        <v>11291.799999999997</v>
      </c>
      <c r="K12" s="17">
        <f t="shared" si="9"/>
        <v>90.1</v>
      </c>
      <c r="L12" s="17">
        <f t="shared" si="9"/>
        <v>84.7</v>
      </c>
      <c r="M12" s="18">
        <f t="shared" si="4"/>
        <v>11466.599999999999</v>
      </c>
      <c r="N12" s="24"/>
    </row>
    <row r="13" spans="1:16" ht="16.5" customHeight="1">
      <c r="A13" s="16" t="s">
        <v>69</v>
      </c>
      <c r="B13" s="17">
        <v>0</v>
      </c>
      <c r="C13" s="17">
        <v>0</v>
      </c>
      <c r="D13" s="17">
        <v>0</v>
      </c>
      <c r="E13" s="18">
        <f t="shared" si="1"/>
        <v>0</v>
      </c>
      <c r="F13" s="17">
        <v>44166.5</v>
      </c>
      <c r="G13" s="17">
        <v>14012</v>
      </c>
      <c r="H13" s="17">
        <v>1973.5</v>
      </c>
      <c r="I13" s="18">
        <f t="shared" si="2"/>
        <v>60152</v>
      </c>
      <c r="J13" s="17">
        <f t="shared" ref="J13:L13" si="10">B13+F13</f>
        <v>44166.5</v>
      </c>
      <c r="K13" s="17">
        <f t="shared" si="10"/>
        <v>14012</v>
      </c>
      <c r="L13" s="17">
        <f t="shared" si="10"/>
        <v>1973.5</v>
      </c>
      <c r="M13" s="18">
        <f t="shared" si="4"/>
        <v>60152</v>
      </c>
      <c r="N13" s="25"/>
      <c r="P13" s="26"/>
    </row>
    <row r="14" spans="1:16" ht="24" customHeight="1">
      <c r="A14" s="16" t="s">
        <v>70</v>
      </c>
      <c r="B14" s="17">
        <v>0</v>
      </c>
      <c r="C14" s="17">
        <v>0</v>
      </c>
      <c r="D14" s="17">
        <v>0</v>
      </c>
      <c r="E14" s="18">
        <f t="shared" si="1"/>
        <v>0</v>
      </c>
      <c r="F14" s="17">
        <v>119.7</v>
      </c>
      <c r="G14" s="17">
        <v>149.6</v>
      </c>
      <c r="H14" s="17">
        <v>10</v>
      </c>
      <c r="I14" s="18">
        <f t="shared" si="2"/>
        <v>279.3</v>
      </c>
      <c r="J14" s="17">
        <f t="shared" ref="J14:L14" si="11">B14+F14</f>
        <v>119.7</v>
      </c>
      <c r="K14" s="17">
        <f t="shared" si="11"/>
        <v>149.6</v>
      </c>
      <c r="L14" s="17">
        <f t="shared" si="11"/>
        <v>10</v>
      </c>
      <c r="M14" s="18">
        <f t="shared" si="4"/>
        <v>279.3</v>
      </c>
      <c r="P14" s="27"/>
    </row>
    <row r="15" spans="1:16" ht="16.5" customHeight="1">
      <c r="A15" s="28" t="s">
        <v>71</v>
      </c>
      <c r="B15" s="29">
        <f t="shared" ref="B15:M15" si="12">B6+B10+B12+B13+B14+B11</f>
        <v>25112.5</v>
      </c>
      <c r="C15" s="29">
        <f t="shared" si="12"/>
        <v>8575.8000000000011</v>
      </c>
      <c r="D15" s="29">
        <f t="shared" si="12"/>
        <v>1807.3922849999999</v>
      </c>
      <c r="E15" s="29">
        <f t="shared" si="12"/>
        <v>35495.692284999997</v>
      </c>
      <c r="F15" s="29">
        <f t="shared" si="12"/>
        <v>64556.799999999996</v>
      </c>
      <c r="G15" s="29">
        <f t="shared" si="12"/>
        <v>22115.1</v>
      </c>
      <c r="H15" s="29">
        <f t="shared" si="12"/>
        <v>2387.2398149999999</v>
      </c>
      <c r="I15" s="29">
        <f t="shared" si="12"/>
        <v>89059.139815000002</v>
      </c>
      <c r="J15" s="29">
        <f t="shared" si="12"/>
        <v>89669.3</v>
      </c>
      <c r="K15" s="29">
        <f t="shared" si="12"/>
        <v>30690.899999999998</v>
      </c>
      <c r="L15" s="29">
        <f t="shared" si="12"/>
        <v>4194.6320999999998</v>
      </c>
      <c r="M15" s="29">
        <f t="shared" si="12"/>
        <v>124554.8321</v>
      </c>
      <c r="N15" s="30"/>
    </row>
    <row r="16" spans="1:16" ht="15.75" customHeight="1">
      <c r="A16" s="31"/>
      <c r="B16" s="32"/>
      <c r="C16" s="32"/>
      <c r="D16" s="32"/>
      <c r="E16" s="32"/>
      <c r="F16" s="33"/>
      <c r="G16" s="32"/>
      <c r="H16" s="32"/>
      <c r="I16" s="32"/>
      <c r="J16" s="32"/>
      <c r="K16" s="32"/>
      <c r="L16" s="32"/>
      <c r="M16" s="32"/>
      <c r="N16" s="26"/>
      <c r="O16" s="26"/>
      <c r="P16" s="26"/>
    </row>
    <row r="17" spans="1:26" ht="15.75" customHeight="1">
      <c r="A17" s="195" t="s">
        <v>72</v>
      </c>
      <c r="B17" s="191"/>
      <c r="C17" s="191"/>
      <c r="D17" s="191"/>
      <c r="E17" s="191"/>
      <c r="F17" s="191"/>
      <c r="G17" s="191"/>
      <c r="H17" s="191"/>
      <c r="I17" s="191"/>
      <c r="J17" s="191"/>
      <c r="K17" s="191"/>
      <c r="L17" s="191"/>
      <c r="M17" s="191"/>
      <c r="N17" s="26"/>
      <c r="O17" s="26"/>
      <c r="P17" s="26"/>
    </row>
    <row r="18" spans="1:26" ht="15.75" customHeight="1">
      <c r="A18" s="34"/>
      <c r="B18" s="34"/>
      <c r="C18" s="34"/>
      <c r="D18" s="34"/>
      <c r="E18" s="34"/>
      <c r="F18" s="34"/>
      <c r="G18" s="34"/>
      <c r="H18" s="34"/>
      <c r="I18" s="34"/>
      <c r="J18" s="34"/>
      <c r="K18" s="34"/>
      <c r="L18" s="34"/>
      <c r="M18" s="27"/>
      <c r="N18" s="26"/>
      <c r="O18" s="26"/>
      <c r="P18" s="26"/>
    </row>
    <row r="19" spans="1:26" ht="16.5" customHeight="1">
      <c r="A19" s="35" t="s">
        <v>73</v>
      </c>
      <c r="B19" s="35"/>
      <c r="C19" s="35"/>
      <c r="D19" s="35"/>
      <c r="E19" s="35"/>
      <c r="F19" s="35"/>
      <c r="G19" s="35"/>
      <c r="H19" s="35"/>
      <c r="I19" s="35"/>
      <c r="J19" s="35"/>
      <c r="K19" s="35"/>
      <c r="L19" s="35"/>
      <c r="M19" s="36"/>
      <c r="N19" s="26"/>
      <c r="O19" s="26"/>
      <c r="P19" s="26"/>
    </row>
    <row r="20" spans="1:26" ht="48.75" customHeight="1">
      <c r="A20" s="196" t="s">
        <v>74</v>
      </c>
      <c r="B20" s="191"/>
      <c r="C20" s="191"/>
      <c r="D20" s="191"/>
      <c r="E20" s="191"/>
      <c r="F20" s="191"/>
      <c r="G20" s="191"/>
      <c r="H20" s="191"/>
      <c r="I20" s="191"/>
      <c r="J20" s="191"/>
      <c r="K20" s="191"/>
      <c r="L20" s="191"/>
      <c r="M20" s="191"/>
      <c r="N20" s="26"/>
      <c r="O20" s="26"/>
      <c r="P20" s="26"/>
    </row>
    <row r="21" spans="1:26" ht="137.25" customHeight="1">
      <c r="A21" s="197" t="s">
        <v>75</v>
      </c>
      <c r="B21" s="191"/>
      <c r="C21" s="191"/>
      <c r="D21" s="191"/>
      <c r="E21" s="191"/>
      <c r="F21" s="191"/>
      <c r="G21" s="191"/>
      <c r="H21" s="191"/>
      <c r="I21" s="191"/>
      <c r="J21" s="191"/>
      <c r="K21" s="191"/>
      <c r="L21" s="191"/>
      <c r="M21" s="191"/>
    </row>
    <row r="22" spans="1:26" ht="126" customHeight="1">
      <c r="A22" s="196" t="s">
        <v>76</v>
      </c>
      <c r="B22" s="191"/>
      <c r="C22" s="191"/>
      <c r="D22" s="191"/>
      <c r="E22" s="191"/>
      <c r="F22" s="191"/>
      <c r="G22" s="191"/>
      <c r="H22" s="191"/>
      <c r="I22" s="191"/>
      <c r="J22" s="191"/>
      <c r="K22" s="191"/>
      <c r="L22" s="191"/>
      <c r="M22" s="191"/>
    </row>
    <row r="23" spans="1:26" ht="31.5" customHeight="1">
      <c r="A23" s="202" t="s">
        <v>77</v>
      </c>
      <c r="B23" s="191"/>
      <c r="C23" s="191"/>
      <c r="D23" s="191"/>
      <c r="E23" s="191"/>
      <c r="F23" s="191"/>
      <c r="G23" s="191"/>
      <c r="H23" s="191"/>
      <c r="I23" s="191"/>
      <c r="J23" s="191"/>
      <c r="K23" s="191"/>
      <c r="L23" s="191"/>
      <c r="M23" s="191"/>
    </row>
    <row r="24" spans="1:26" ht="174" customHeight="1">
      <c r="A24" s="196" t="s">
        <v>78</v>
      </c>
      <c r="B24" s="191"/>
      <c r="C24" s="191"/>
      <c r="D24" s="191"/>
      <c r="E24" s="191"/>
      <c r="F24" s="191"/>
      <c r="G24" s="191"/>
      <c r="H24" s="191"/>
      <c r="I24" s="191"/>
      <c r="J24" s="191"/>
      <c r="K24" s="191"/>
      <c r="L24" s="191"/>
      <c r="M24" s="191"/>
    </row>
    <row r="25" spans="1:26" ht="202.5" customHeight="1">
      <c r="A25" s="196" t="s">
        <v>79</v>
      </c>
      <c r="B25" s="191"/>
      <c r="C25" s="191"/>
      <c r="D25" s="191"/>
      <c r="E25" s="191"/>
      <c r="F25" s="191"/>
      <c r="G25" s="191"/>
      <c r="H25" s="191"/>
      <c r="I25" s="191"/>
      <c r="J25" s="191"/>
      <c r="K25" s="191"/>
      <c r="L25" s="191"/>
      <c r="M25" s="191"/>
    </row>
    <row r="26" spans="1:26" ht="41.25" customHeight="1">
      <c r="A26" s="196" t="s">
        <v>80</v>
      </c>
      <c r="B26" s="191"/>
      <c r="C26" s="191"/>
      <c r="D26" s="191"/>
      <c r="E26" s="191"/>
      <c r="F26" s="191"/>
      <c r="G26" s="191"/>
      <c r="H26" s="191"/>
      <c r="I26" s="191"/>
      <c r="J26" s="191"/>
      <c r="K26" s="191"/>
      <c r="L26" s="191"/>
      <c r="M26" s="191"/>
    </row>
    <row r="27" spans="1:26" ht="15.75" customHeight="1">
      <c r="A27" s="196" t="s">
        <v>81</v>
      </c>
      <c r="B27" s="191"/>
      <c r="C27" s="191"/>
      <c r="D27" s="191"/>
      <c r="E27" s="191"/>
      <c r="F27" s="191"/>
      <c r="G27" s="191"/>
      <c r="H27" s="191"/>
      <c r="I27" s="191"/>
      <c r="J27" s="191"/>
      <c r="K27" s="191"/>
      <c r="L27" s="191"/>
      <c r="M27" s="191"/>
    </row>
    <row r="28" spans="1:26" ht="15.75" customHeight="1">
      <c r="A28" s="196" t="s">
        <v>82</v>
      </c>
      <c r="B28" s="191"/>
      <c r="C28" s="191"/>
      <c r="D28" s="191"/>
      <c r="E28" s="191"/>
      <c r="F28" s="191"/>
      <c r="G28" s="191"/>
      <c r="H28" s="191"/>
      <c r="I28" s="191"/>
      <c r="J28" s="191"/>
      <c r="K28" s="191"/>
      <c r="L28" s="191"/>
      <c r="M28" s="191"/>
    </row>
    <row r="29" spans="1:26" ht="15.75" customHeight="1">
      <c r="A29" s="196" t="s">
        <v>83</v>
      </c>
      <c r="B29" s="191"/>
      <c r="C29" s="191"/>
      <c r="D29" s="191"/>
      <c r="E29" s="191"/>
      <c r="F29" s="191"/>
      <c r="G29" s="191"/>
      <c r="H29" s="191"/>
      <c r="I29" s="191"/>
      <c r="J29" s="191"/>
      <c r="K29" s="191"/>
      <c r="L29" s="191"/>
      <c r="M29" s="191"/>
      <c r="N29" s="38"/>
      <c r="O29" s="38"/>
      <c r="P29" s="38"/>
      <c r="Q29" s="38"/>
      <c r="R29" s="38"/>
      <c r="S29" s="38"/>
      <c r="T29" s="38"/>
      <c r="U29" s="38"/>
      <c r="V29" s="38"/>
      <c r="W29" s="38"/>
      <c r="X29" s="38"/>
      <c r="Y29" s="38"/>
      <c r="Z29" s="38"/>
    </row>
    <row r="30" spans="1:26" ht="15.75" customHeight="1">
      <c r="A30" s="196" t="s">
        <v>84</v>
      </c>
      <c r="B30" s="191"/>
      <c r="C30" s="191"/>
      <c r="D30" s="191"/>
      <c r="E30" s="191"/>
      <c r="F30" s="191"/>
      <c r="G30" s="191"/>
      <c r="H30" s="191"/>
      <c r="I30" s="191"/>
      <c r="J30" s="191"/>
      <c r="K30" s="191"/>
      <c r="L30" s="191"/>
      <c r="M30" s="191"/>
    </row>
    <row r="31" spans="1:26" ht="15.75" customHeight="1">
      <c r="A31" s="196" t="s">
        <v>85</v>
      </c>
      <c r="B31" s="191"/>
      <c r="C31" s="191"/>
      <c r="D31" s="191"/>
      <c r="E31" s="191"/>
      <c r="F31" s="191"/>
      <c r="G31" s="191"/>
      <c r="H31" s="191"/>
      <c r="I31" s="191"/>
      <c r="J31" s="191"/>
      <c r="K31" s="191"/>
      <c r="L31" s="191"/>
      <c r="M31" s="191"/>
    </row>
    <row r="32" spans="1:26" ht="15.75" customHeight="1">
      <c r="A32" s="196" t="s">
        <v>86</v>
      </c>
      <c r="B32" s="191"/>
      <c r="C32" s="191"/>
      <c r="D32" s="191"/>
      <c r="E32" s="191"/>
      <c r="F32" s="191"/>
      <c r="G32" s="191"/>
      <c r="H32" s="191"/>
      <c r="I32" s="191"/>
      <c r="J32" s="191"/>
      <c r="K32" s="191"/>
      <c r="L32" s="191"/>
      <c r="M32" s="191"/>
    </row>
    <row r="33" spans="1:13" ht="15.75" customHeight="1">
      <c r="A33" s="37"/>
      <c r="B33" s="39"/>
      <c r="C33" s="39"/>
      <c r="D33" s="39"/>
      <c r="E33" s="39"/>
      <c r="F33" s="39"/>
      <c r="G33" s="39"/>
      <c r="H33" s="39"/>
      <c r="I33" s="39"/>
      <c r="J33" s="39"/>
      <c r="K33" s="39"/>
      <c r="L33" s="39"/>
      <c r="M33" s="39"/>
    </row>
    <row r="34" spans="1:13" ht="15.75" customHeight="1">
      <c r="A34" s="198" t="s">
        <v>87</v>
      </c>
      <c r="B34" s="191"/>
      <c r="C34" s="191"/>
      <c r="D34" s="191"/>
      <c r="E34" s="191"/>
      <c r="F34" s="191"/>
      <c r="G34" s="191"/>
      <c r="H34" s="191"/>
      <c r="I34" s="191"/>
      <c r="J34" s="191"/>
      <c r="K34" s="191"/>
      <c r="L34" s="191"/>
      <c r="M34" s="191"/>
    </row>
    <row r="35" spans="1:13" ht="12.75" customHeight="1"/>
    <row r="36" spans="1:13" ht="12.75" customHeight="1"/>
    <row r="37" spans="1:13" ht="12.75" customHeight="1">
      <c r="A37" s="199"/>
      <c r="B37" s="200"/>
      <c r="C37" s="200"/>
      <c r="D37" s="200"/>
      <c r="E37" s="200"/>
      <c r="F37" s="200"/>
      <c r="G37" s="201"/>
    </row>
    <row r="38" spans="1:13" ht="12.75" customHeight="1">
      <c r="A38" s="40"/>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0">
    <mergeCell ref="A32:M32"/>
    <mergeCell ref="A34:M34"/>
    <mergeCell ref="A37:G37"/>
    <mergeCell ref="A22:M22"/>
    <mergeCell ref="A23:M23"/>
    <mergeCell ref="A24:M24"/>
    <mergeCell ref="A25:M25"/>
    <mergeCell ref="A26:M26"/>
    <mergeCell ref="A27:M27"/>
    <mergeCell ref="A28:M28"/>
    <mergeCell ref="A20:M20"/>
    <mergeCell ref="A21:M21"/>
    <mergeCell ref="A29:M29"/>
    <mergeCell ref="A30:M30"/>
    <mergeCell ref="A31:M31"/>
    <mergeCell ref="A1:D2"/>
    <mergeCell ref="B4:E4"/>
    <mergeCell ref="F4:I4"/>
    <mergeCell ref="J4:M4"/>
    <mergeCell ref="A17:M17"/>
  </mergeCells>
  <hyperlinks>
    <hyperlink ref="A34" r:id="rId1" xr:uid="{00000000-0004-0000-0100-000000000000}"/>
  </hyperlinks>
  <pageMargins left="0.70866141732283472" right="0.70866141732283472" top="0.74803149606299213" bottom="0.74803149606299213" header="0" footer="0"/>
  <pageSetup paperSize="9" scale="63" fitToHeight="0" pageOrder="overThenDown"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000"/>
  <sheetViews>
    <sheetView showGridLines="0" workbookViewId="0">
      <selection sqref="A1:G2"/>
    </sheetView>
  </sheetViews>
  <sheetFormatPr defaultColWidth="14.453125" defaultRowHeight="15" customHeight="1"/>
  <cols>
    <col min="1" max="1" width="20" customWidth="1"/>
    <col min="2" max="2" width="19" customWidth="1"/>
    <col min="3" max="3" width="18" customWidth="1"/>
    <col min="4" max="4" width="20" customWidth="1"/>
    <col min="5" max="5" width="15.7265625" customWidth="1"/>
    <col min="6" max="6" width="13.81640625" customWidth="1"/>
    <col min="7" max="7" width="13.1796875" customWidth="1"/>
    <col min="8" max="8" width="9.453125" customWidth="1"/>
    <col min="9" max="10" width="10.81640625" customWidth="1"/>
  </cols>
  <sheetData>
    <row r="1" spans="1:10" ht="15.75" customHeight="1">
      <c r="A1" s="262" t="s">
        <v>42</v>
      </c>
      <c r="B1" s="191"/>
      <c r="C1" s="191"/>
      <c r="D1" s="191"/>
      <c r="E1" s="191"/>
      <c r="F1" s="191"/>
      <c r="G1" s="191"/>
      <c r="H1" s="38"/>
    </row>
    <row r="2" spans="1:10" ht="15" customHeight="1">
      <c r="A2" s="253"/>
      <c r="B2" s="253"/>
      <c r="C2" s="253"/>
      <c r="D2" s="253"/>
      <c r="E2" s="253"/>
      <c r="F2" s="253"/>
      <c r="G2" s="253"/>
      <c r="H2" s="38"/>
    </row>
    <row r="3" spans="1:10" ht="25.5" customHeight="1">
      <c r="A3" s="73"/>
      <c r="B3" s="73" t="s">
        <v>136</v>
      </c>
      <c r="C3" s="73" t="s">
        <v>137</v>
      </c>
      <c r="D3" s="73" t="s">
        <v>138</v>
      </c>
      <c r="E3" s="73" t="s">
        <v>300</v>
      </c>
      <c r="F3" s="73" t="s">
        <v>301</v>
      </c>
      <c r="G3" s="73" t="s">
        <v>302</v>
      </c>
    </row>
    <row r="4" spans="1:10" ht="12.75" customHeight="1">
      <c r="A4" s="76" t="s">
        <v>71</v>
      </c>
      <c r="B4" s="77">
        <f t="shared" ref="B4:G4" si="0">+B5+B18</f>
        <v>11466.6</v>
      </c>
      <c r="C4" s="77">
        <f t="shared" si="0"/>
        <v>2108.6999999999998</v>
      </c>
      <c r="D4" s="77">
        <f t="shared" si="0"/>
        <v>1387.8000000000002</v>
      </c>
      <c r="E4" s="77">
        <f t="shared" si="0"/>
        <v>714.9</v>
      </c>
      <c r="F4" s="118">
        <f t="shared" si="0"/>
        <v>4591</v>
      </c>
      <c r="G4" s="77">
        <f t="shared" si="0"/>
        <v>2683.3999999999996</v>
      </c>
      <c r="H4" s="24"/>
      <c r="J4" s="24"/>
    </row>
    <row r="5" spans="1:10" ht="12.75" customHeight="1">
      <c r="A5" s="76" t="s">
        <v>519</v>
      </c>
      <c r="B5" s="77">
        <f t="shared" ref="B5:G5" si="1">+SUM(B6:B17)</f>
        <v>3678.3000000000006</v>
      </c>
      <c r="C5" s="77">
        <f t="shared" si="1"/>
        <v>890.49999999999989</v>
      </c>
      <c r="D5" s="77">
        <f t="shared" si="1"/>
        <v>737.1</v>
      </c>
      <c r="E5" s="77">
        <f t="shared" si="1"/>
        <v>280.99999999999994</v>
      </c>
      <c r="F5" s="118">
        <f t="shared" si="1"/>
        <v>2788</v>
      </c>
      <c r="G5" s="77">
        <f t="shared" si="1"/>
        <v>1401.8</v>
      </c>
      <c r="H5" s="24"/>
      <c r="J5" s="24"/>
    </row>
    <row r="6" spans="1:10" ht="12.75" customHeight="1">
      <c r="A6" s="74" t="s">
        <v>286</v>
      </c>
      <c r="B6" s="75">
        <v>178.5</v>
      </c>
      <c r="C6" s="75">
        <v>83.8</v>
      </c>
      <c r="D6" s="75">
        <v>13.1</v>
      </c>
      <c r="E6" s="75">
        <v>5.2</v>
      </c>
      <c r="F6" s="119">
        <v>18</v>
      </c>
      <c r="G6" s="75">
        <v>83.8</v>
      </c>
      <c r="H6" s="24"/>
      <c r="I6" s="24"/>
      <c r="J6" s="24"/>
    </row>
    <row r="7" spans="1:10" ht="13.5" customHeight="1">
      <c r="A7" s="74" t="s">
        <v>520</v>
      </c>
      <c r="B7" s="75">
        <v>127.8</v>
      </c>
      <c r="C7" s="75">
        <v>0</v>
      </c>
      <c r="D7" s="75">
        <v>0</v>
      </c>
      <c r="E7" s="75">
        <v>0</v>
      </c>
      <c r="F7" s="119">
        <v>0</v>
      </c>
      <c r="G7" s="75">
        <v>0</v>
      </c>
      <c r="H7" s="24"/>
      <c r="I7" s="152"/>
      <c r="J7" s="24"/>
    </row>
    <row r="8" spans="1:10" ht="12.75" customHeight="1">
      <c r="A8" s="74" t="s">
        <v>290</v>
      </c>
      <c r="B8" s="75">
        <v>294.10000000000002</v>
      </c>
      <c r="C8" s="75">
        <v>71.2</v>
      </c>
      <c r="D8" s="75">
        <v>43</v>
      </c>
      <c r="E8" s="75">
        <v>19.7</v>
      </c>
      <c r="F8" s="119">
        <v>13</v>
      </c>
      <c r="G8" s="75">
        <v>71.5</v>
      </c>
      <c r="H8" s="24"/>
      <c r="J8" s="24"/>
    </row>
    <row r="9" spans="1:10" ht="12.75" customHeight="1">
      <c r="A9" s="74" t="s">
        <v>521</v>
      </c>
      <c r="B9" s="75">
        <v>142.19999999999999</v>
      </c>
      <c r="C9" s="75">
        <v>141.80000000000001</v>
      </c>
      <c r="D9" s="75">
        <v>96.1</v>
      </c>
      <c r="E9" s="75">
        <v>56.7</v>
      </c>
      <c r="F9" s="119">
        <v>34</v>
      </c>
      <c r="G9" s="75">
        <v>142.1</v>
      </c>
      <c r="H9" s="24"/>
      <c r="J9" s="24"/>
    </row>
    <row r="10" spans="1:10" ht="12.75" customHeight="1">
      <c r="A10" s="74" t="s">
        <v>287</v>
      </c>
      <c r="B10" s="75">
        <f>768.9-72.6</f>
        <v>696.3</v>
      </c>
      <c r="C10" s="75">
        <v>359</v>
      </c>
      <c r="D10" s="75">
        <v>359</v>
      </c>
      <c r="E10" s="75">
        <v>126.6</v>
      </c>
      <c r="F10" s="119">
        <v>203</v>
      </c>
      <c r="G10" s="75">
        <v>849.9</v>
      </c>
      <c r="H10" s="24"/>
      <c r="I10" s="38"/>
      <c r="J10" s="24"/>
    </row>
    <row r="11" spans="1:10" ht="12.75" customHeight="1">
      <c r="A11" s="74" t="s">
        <v>129</v>
      </c>
      <c r="B11" s="75">
        <v>670.4</v>
      </c>
      <c r="C11" s="75">
        <v>8.3000000000000007</v>
      </c>
      <c r="D11" s="75">
        <v>8.3000000000000007</v>
      </c>
      <c r="E11" s="75">
        <v>2</v>
      </c>
      <c r="F11" s="119">
        <v>2</v>
      </c>
      <c r="G11" s="75">
        <v>8.3000000000000007</v>
      </c>
      <c r="H11" s="24"/>
      <c r="J11" s="24"/>
    </row>
    <row r="12" spans="1:10" ht="12.75" customHeight="1">
      <c r="A12" s="74" t="s">
        <v>291</v>
      </c>
      <c r="B12" s="75">
        <f>137.3-2</f>
        <v>135.30000000000001</v>
      </c>
      <c r="C12" s="75">
        <v>0</v>
      </c>
      <c r="D12" s="75">
        <v>0</v>
      </c>
      <c r="E12" s="75">
        <v>0</v>
      </c>
      <c r="F12" s="119">
        <v>0</v>
      </c>
      <c r="G12" s="75">
        <v>0</v>
      </c>
      <c r="H12" s="24"/>
      <c r="J12" s="24"/>
    </row>
    <row r="13" spans="1:10" ht="12.75" customHeight="1">
      <c r="A13" s="74" t="s">
        <v>292</v>
      </c>
      <c r="B13" s="75">
        <v>240</v>
      </c>
      <c r="C13" s="75">
        <v>0</v>
      </c>
      <c r="D13" s="75">
        <v>0</v>
      </c>
      <c r="E13" s="75">
        <v>0</v>
      </c>
      <c r="F13" s="119">
        <v>0</v>
      </c>
      <c r="G13" s="75">
        <v>0</v>
      </c>
      <c r="H13" s="24"/>
      <c r="J13" s="24"/>
    </row>
    <row r="14" spans="1:10" ht="12.75" customHeight="1">
      <c r="A14" s="74" t="s">
        <v>293</v>
      </c>
      <c r="B14" s="75">
        <v>408.3</v>
      </c>
      <c r="C14" s="75">
        <v>142.9</v>
      </c>
      <c r="D14" s="75">
        <v>142.9</v>
      </c>
      <c r="E14" s="75">
        <v>59.9</v>
      </c>
      <c r="F14" s="119">
        <v>350</v>
      </c>
      <c r="G14" s="75">
        <v>162.69999999999999</v>
      </c>
      <c r="H14" s="24"/>
      <c r="J14" s="24"/>
    </row>
    <row r="15" spans="1:10" ht="12.75" customHeight="1">
      <c r="A15" s="74" t="s">
        <v>522</v>
      </c>
      <c r="B15" s="75">
        <v>171</v>
      </c>
      <c r="C15" s="75">
        <v>74.900000000000006</v>
      </c>
      <c r="D15" s="75">
        <v>74.7</v>
      </c>
      <c r="E15" s="75">
        <v>10.9</v>
      </c>
      <c r="F15" s="119">
        <v>2154</v>
      </c>
      <c r="G15" s="75">
        <v>74.900000000000006</v>
      </c>
      <c r="H15" s="153"/>
      <c r="I15" s="154"/>
      <c r="J15" s="24"/>
    </row>
    <row r="16" spans="1:10" ht="12.75" customHeight="1">
      <c r="A16" s="74" t="s">
        <v>523</v>
      </c>
      <c r="B16" s="75">
        <v>602.4</v>
      </c>
      <c r="C16" s="75">
        <v>0</v>
      </c>
      <c r="D16" s="75">
        <v>0</v>
      </c>
      <c r="E16" s="75">
        <v>0</v>
      </c>
      <c r="F16" s="119">
        <v>0</v>
      </c>
      <c r="G16" s="75">
        <v>0</v>
      </c>
      <c r="H16" s="24"/>
      <c r="J16" s="24"/>
    </row>
    <row r="17" spans="1:10" ht="12.75" customHeight="1">
      <c r="A17" s="74" t="s">
        <v>524</v>
      </c>
      <c r="B17" s="75">
        <v>12</v>
      </c>
      <c r="C17" s="75">
        <v>8.6</v>
      </c>
      <c r="D17" s="75">
        <v>0</v>
      </c>
      <c r="E17" s="75">
        <v>0</v>
      </c>
      <c r="F17" s="119">
        <v>14</v>
      </c>
      <c r="G17" s="75">
        <v>8.6</v>
      </c>
      <c r="H17" s="24"/>
      <c r="J17" s="24"/>
    </row>
    <row r="18" spans="1:10" ht="12.75" customHeight="1">
      <c r="A18" s="76" t="s">
        <v>525</v>
      </c>
      <c r="B18" s="77">
        <f t="shared" ref="B18:G18" si="2">+SUM(B19:B25)</f>
        <v>7788.3</v>
      </c>
      <c r="C18" s="77">
        <f t="shared" si="2"/>
        <v>1218.2</v>
      </c>
      <c r="D18" s="77">
        <f t="shared" si="2"/>
        <v>650.70000000000005</v>
      </c>
      <c r="E18" s="77">
        <f t="shared" si="2"/>
        <v>433.90000000000003</v>
      </c>
      <c r="F18" s="118">
        <f t="shared" si="2"/>
        <v>1803</v>
      </c>
      <c r="G18" s="77">
        <f t="shared" si="2"/>
        <v>1281.5999999999999</v>
      </c>
      <c r="H18" s="24"/>
      <c r="I18" s="155"/>
      <c r="J18" s="24"/>
    </row>
    <row r="19" spans="1:10" ht="12.75" customHeight="1">
      <c r="A19" s="74" t="s">
        <v>526</v>
      </c>
      <c r="B19" s="75">
        <v>24.6</v>
      </c>
      <c r="C19" s="75">
        <v>0</v>
      </c>
      <c r="D19" s="75">
        <v>0</v>
      </c>
      <c r="E19" s="75">
        <v>0</v>
      </c>
      <c r="F19" s="119">
        <v>0</v>
      </c>
      <c r="G19" s="75">
        <v>0</v>
      </c>
      <c r="H19" s="153"/>
      <c r="I19" s="154"/>
      <c r="J19" s="24"/>
    </row>
    <row r="20" spans="1:10" ht="12.75" customHeight="1">
      <c r="A20" s="74" t="s">
        <v>231</v>
      </c>
      <c r="B20" s="75">
        <v>1832.7</v>
      </c>
      <c r="C20" s="75">
        <v>900.1</v>
      </c>
      <c r="D20" s="75">
        <v>593.1</v>
      </c>
      <c r="E20" s="75">
        <v>421.5</v>
      </c>
      <c r="F20" s="119">
        <v>997</v>
      </c>
      <c r="G20" s="75">
        <v>950.1</v>
      </c>
      <c r="H20" s="153"/>
      <c r="I20" s="156"/>
      <c r="J20" s="24"/>
    </row>
    <row r="21" spans="1:10" ht="12.75" customHeight="1">
      <c r="A21" s="74" t="s">
        <v>527</v>
      </c>
      <c r="B21" s="75">
        <v>2670.4</v>
      </c>
      <c r="C21" s="75">
        <v>0</v>
      </c>
      <c r="D21" s="75">
        <v>0</v>
      </c>
      <c r="E21" s="75">
        <v>0</v>
      </c>
      <c r="F21" s="119">
        <v>0</v>
      </c>
      <c r="G21" s="75">
        <v>0</v>
      </c>
      <c r="H21" s="153"/>
      <c r="I21" s="156"/>
      <c r="J21" s="24"/>
    </row>
    <row r="22" spans="1:10" ht="12.75" customHeight="1">
      <c r="A22" s="74" t="s">
        <v>528</v>
      </c>
      <c r="B22" s="75">
        <v>275.3</v>
      </c>
      <c r="C22" s="75">
        <v>170.6</v>
      </c>
      <c r="D22" s="75">
        <v>32.700000000000003</v>
      </c>
      <c r="E22" s="75">
        <v>4.8</v>
      </c>
      <c r="F22" s="119">
        <v>315</v>
      </c>
      <c r="G22" s="75">
        <v>183.5</v>
      </c>
      <c r="H22" s="24"/>
      <c r="J22" s="24"/>
    </row>
    <row r="23" spans="1:10" ht="12.75" customHeight="1">
      <c r="A23" s="74" t="s">
        <v>230</v>
      </c>
      <c r="B23" s="75">
        <v>832.6</v>
      </c>
      <c r="C23" s="75">
        <v>65.599999999999994</v>
      </c>
      <c r="D23" s="75">
        <v>9</v>
      </c>
      <c r="E23" s="75">
        <v>0</v>
      </c>
      <c r="F23" s="119">
        <v>133</v>
      </c>
      <c r="G23" s="75">
        <v>66.099999999999994</v>
      </c>
      <c r="J23" s="24"/>
    </row>
    <row r="24" spans="1:10" ht="12.75" customHeight="1">
      <c r="A24" s="74" t="s">
        <v>236</v>
      </c>
      <c r="B24" s="75">
        <v>1882.3</v>
      </c>
      <c r="C24" s="75">
        <v>81.900000000000006</v>
      </c>
      <c r="D24" s="75">
        <v>15.9</v>
      </c>
      <c r="E24" s="75">
        <v>7.6</v>
      </c>
      <c r="F24" s="119">
        <v>358</v>
      </c>
      <c r="G24" s="75">
        <v>81.900000000000006</v>
      </c>
      <c r="I24" s="155"/>
      <c r="J24" s="24"/>
    </row>
    <row r="25" spans="1:10" ht="12.75" customHeight="1">
      <c r="A25" s="74" t="s">
        <v>529</v>
      </c>
      <c r="B25" s="75">
        <f>298.6-28.2</f>
        <v>270.40000000000003</v>
      </c>
      <c r="C25" s="75">
        <v>0</v>
      </c>
      <c r="D25" s="75">
        <v>0</v>
      </c>
      <c r="E25" s="75">
        <v>0</v>
      </c>
      <c r="F25" s="119">
        <v>0</v>
      </c>
      <c r="G25" s="75">
        <v>0</v>
      </c>
      <c r="H25" s="24"/>
      <c r="I25" s="155"/>
      <c r="J25" s="24"/>
    </row>
    <row r="26" spans="1:10" ht="16.5" customHeight="1">
      <c r="A26" s="265" t="s">
        <v>121</v>
      </c>
      <c r="B26" s="250"/>
      <c r="C26" s="250"/>
      <c r="D26" s="250"/>
      <c r="E26" s="250"/>
      <c r="F26" s="250"/>
      <c r="G26" s="250"/>
      <c r="H26" s="120"/>
    </row>
    <row r="27" spans="1:10" ht="12.75" customHeight="1"/>
    <row r="28" spans="1:10" ht="78.75" customHeight="1">
      <c r="A28" s="263" t="s">
        <v>530</v>
      </c>
      <c r="B28" s="191"/>
      <c r="C28" s="191"/>
      <c r="D28" s="191"/>
      <c r="E28" s="191"/>
      <c r="F28" s="191"/>
      <c r="G28" s="191"/>
      <c r="H28" s="152"/>
    </row>
    <row r="29" spans="1:10" ht="76.5" customHeight="1">
      <c r="A29" s="263" t="s">
        <v>531</v>
      </c>
      <c r="B29" s="191"/>
      <c r="C29" s="191"/>
      <c r="D29" s="191"/>
      <c r="E29" s="191"/>
      <c r="F29" s="191"/>
      <c r="G29" s="191"/>
      <c r="H29" s="152"/>
    </row>
    <row r="30" spans="1:10" ht="36.75" customHeight="1">
      <c r="A30" s="263" t="s">
        <v>329</v>
      </c>
      <c r="B30" s="191"/>
      <c r="C30" s="191"/>
      <c r="D30" s="191"/>
      <c r="E30" s="191"/>
      <c r="F30" s="191"/>
      <c r="G30" s="191"/>
      <c r="H30" s="152"/>
    </row>
    <row r="31" spans="1:10" ht="30" customHeight="1">
      <c r="A31" s="263" t="s">
        <v>532</v>
      </c>
      <c r="B31" s="191"/>
      <c r="C31" s="191"/>
      <c r="D31" s="191"/>
      <c r="E31" s="191"/>
      <c r="F31" s="191"/>
      <c r="G31" s="191"/>
      <c r="H31" s="152"/>
    </row>
    <row r="32" spans="1:10" ht="37.5" customHeight="1">
      <c r="A32" s="263" t="s">
        <v>533</v>
      </c>
      <c r="B32" s="191"/>
      <c r="C32" s="191"/>
      <c r="D32" s="191"/>
      <c r="E32" s="191"/>
      <c r="F32" s="191"/>
      <c r="G32" s="191"/>
    </row>
    <row r="33" spans="1:8" ht="57" customHeight="1">
      <c r="A33" s="263" t="s">
        <v>534</v>
      </c>
      <c r="B33" s="191"/>
      <c r="C33" s="191"/>
      <c r="D33" s="191"/>
      <c r="E33" s="191"/>
      <c r="F33" s="191"/>
      <c r="G33" s="191"/>
    </row>
    <row r="34" spans="1:8" ht="43.5" customHeight="1">
      <c r="A34" s="263" t="s">
        <v>535</v>
      </c>
      <c r="B34" s="191"/>
      <c r="C34" s="191"/>
      <c r="D34" s="191"/>
      <c r="E34" s="191"/>
      <c r="F34" s="191"/>
      <c r="G34" s="191"/>
    </row>
    <row r="35" spans="1:8" ht="52.5" customHeight="1">
      <c r="A35" s="263" t="s">
        <v>536</v>
      </c>
      <c r="B35" s="191"/>
      <c r="C35" s="191"/>
      <c r="D35" s="191"/>
      <c r="E35" s="191"/>
      <c r="F35" s="191"/>
      <c r="G35" s="191"/>
    </row>
    <row r="36" spans="1:8" ht="82.5" customHeight="1">
      <c r="A36" s="288" t="s">
        <v>537</v>
      </c>
      <c r="B36" s="191"/>
      <c r="C36" s="191"/>
      <c r="D36" s="191"/>
      <c r="E36" s="191"/>
      <c r="F36" s="191"/>
      <c r="G36" s="191"/>
      <c r="H36" s="152"/>
    </row>
    <row r="37" spans="1:8" ht="12"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33:G33"/>
    <mergeCell ref="A34:G34"/>
    <mergeCell ref="A35:G35"/>
    <mergeCell ref="A36:G36"/>
    <mergeCell ref="A1:G2"/>
    <mergeCell ref="A26:G26"/>
    <mergeCell ref="A28:G28"/>
    <mergeCell ref="A29:G29"/>
    <mergeCell ref="A30:G30"/>
    <mergeCell ref="A31:G31"/>
    <mergeCell ref="A32:G32"/>
  </mergeCells>
  <pageMargins left="0.70833333333333304" right="0.70833333333333304" top="0.74791666666666701" bottom="0.74791666666666701" header="0" footer="0"/>
  <pageSetup paperSize="9" scale="7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998"/>
  <sheetViews>
    <sheetView topLeftCell="A16" workbookViewId="0">
      <selection activeCell="A31" sqref="A31:H31"/>
    </sheetView>
  </sheetViews>
  <sheetFormatPr defaultColWidth="14.453125" defaultRowHeight="15" customHeight="1"/>
  <cols>
    <col min="1" max="1" width="17.1796875" customWidth="1"/>
    <col min="2" max="2" width="21.26953125" customWidth="1"/>
    <col min="3" max="3" width="15.81640625" customWidth="1"/>
    <col min="4" max="4" width="16.453125" customWidth="1"/>
    <col min="5" max="5" width="13.81640625" customWidth="1"/>
    <col min="6" max="6" width="15" customWidth="1"/>
    <col min="7" max="7" width="13.26953125" customWidth="1"/>
    <col min="8" max="8" width="19.453125" customWidth="1"/>
    <col min="9" max="26" width="10.81640625" customWidth="1"/>
  </cols>
  <sheetData>
    <row r="1" spans="1:26" ht="12" customHeight="1">
      <c r="A1" s="205" t="s">
        <v>44</v>
      </c>
      <c r="B1" s="191"/>
      <c r="C1" s="191"/>
      <c r="D1" s="191"/>
      <c r="E1" s="191"/>
      <c r="F1" s="191"/>
      <c r="G1" s="191"/>
      <c r="H1" s="191"/>
      <c r="I1" s="1"/>
      <c r="J1" s="1"/>
      <c r="K1" s="1"/>
      <c r="L1" s="1"/>
      <c r="M1" s="1"/>
      <c r="N1" s="1"/>
      <c r="O1" s="1"/>
      <c r="P1" s="1"/>
      <c r="Q1" s="1"/>
      <c r="R1" s="1"/>
      <c r="S1" s="1"/>
      <c r="T1" s="1"/>
      <c r="U1" s="1"/>
      <c r="V1" s="1"/>
      <c r="W1" s="1"/>
      <c r="X1" s="1"/>
      <c r="Y1" s="1"/>
      <c r="Z1" s="1"/>
    </row>
    <row r="2" spans="1:26" ht="12" customHeight="1">
      <c r="A2" s="191"/>
      <c r="B2" s="191"/>
      <c r="C2" s="191"/>
      <c r="D2" s="191"/>
      <c r="E2" s="191"/>
      <c r="F2" s="191"/>
      <c r="G2" s="191"/>
      <c r="H2" s="191"/>
      <c r="I2" s="1"/>
      <c r="J2" s="1"/>
      <c r="K2" s="1"/>
      <c r="L2" s="1"/>
      <c r="M2" s="1"/>
      <c r="N2" s="1"/>
      <c r="O2" s="1"/>
      <c r="P2" s="1"/>
      <c r="Q2" s="1"/>
      <c r="R2" s="1"/>
      <c r="S2" s="1"/>
      <c r="T2" s="1"/>
      <c r="U2" s="1"/>
      <c r="V2" s="1"/>
      <c r="W2" s="1"/>
      <c r="X2" s="1"/>
      <c r="Y2" s="1"/>
      <c r="Z2" s="1"/>
    </row>
    <row r="3" spans="1:26" ht="30" customHeight="1">
      <c r="A3" s="73"/>
      <c r="B3" s="73" t="s">
        <v>538</v>
      </c>
      <c r="C3" s="73" t="s">
        <v>136</v>
      </c>
      <c r="D3" s="73" t="s">
        <v>137</v>
      </c>
      <c r="E3" s="73" t="s">
        <v>138</v>
      </c>
      <c r="F3" s="73" t="s">
        <v>108</v>
      </c>
      <c r="G3" s="73" t="s">
        <v>301</v>
      </c>
      <c r="H3" s="73" t="s">
        <v>302</v>
      </c>
      <c r="I3" s="1"/>
      <c r="J3" s="1"/>
      <c r="K3" s="1"/>
      <c r="L3" s="1"/>
      <c r="M3" s="1"/>
      <c r="N3" s="1"/>
      <c r="O3" s="1"/>
      <c r="P3" s="1"/>
      <c r="Q3" s="1"/>
      <c r="R3" s="1"/>
      <c r="S3" s="1"/>
      <c r="T3" s="1"/>
      <c r="U3" s="1"/>
      <c r="V3" s="1"/>
      <c r="W3" s="1"/>
      <c r="X3" s="1"/>
      <c r="Y3" s="1"/>
      <c r="Z3" s="1"/>
    </row>
    <row r="4" spans="1:26" ht="13.5" customHeight="1">
      <c r="A4" s="223" t="s">
        <v>539</v>
      </c>
      <c r="B4" s="88" t="s">
        <v>245</v>
      </c>
      <c r="C4" s="157">
        <v>31.6</v>
      </c>
      <c r="D4" s="157">
        <v>23.6</v>
      </c>
      <c r="E4" s="157">
        <v>23.1</v>
      </c>
      <c r="F4" s="157">
        <v>21.6</v>
      </c>
      <c r="G4" s="158">
        <v>10</v>
      </c>
      <c r="H4" s="157">
        <v>27.4</v>
      </c>
      <c r="I4" s="1"/>
      <c r="J4" s="1"/>
      <c r="K4" s="1"/>
      <c r="L4" s="1"/>
      <c r="M4" s="1"/>
      <c r="N4" s="1"/>
      <c r="O4" s="1"/>
      <c r="P4" s="1"/>
      <c r="Q4" s="1"/>
      <c r="R4" s="1"/>
      <c r="S4" s="1"/>
      <c r="T4" s="1"/>
      <c r="U4" s="1"/>
      <c r="V4" s="1"/>
      <c r="W4" s="1"/>
      <c r="X4" s="1"/>
      <c r="Y4" s="1"/>
      <c r="Z4" s="1"/>
    </row>
    <row r="5" spans="1:26" ht="13.5" customHeight="1">
      <c r="A5" s="207"/>
      <c r="B5" s="74" t="s">
        <v>540</v>
      </c>
      <c r="C5" s="75">
        <v>12.3</v>
      </c>
      <c r="D5" s="159">
        <v>13.6</v>
      </c>
      <c r="E5" s="159">
        <v>13.6</v>
      </c>
      <c r="F5" s="159">
        <v>11</v>
      </c>
      <c r="G5" s="160">
        <v>282</v>
      </c>
      <c r="H5" s="75">
        <v>13.6</v>
      </c>
      <c r="I5" s="1"/>
      <c r="J5" s="1"/>
      <c r="K5" s="1"/>
      <c r="L5" s="1"/>
      <c r="M5" s="1"/>
      <c r="N5" s="1"/>
      <c r="O5" s="1"/>
      <c r="P5" s="1"/>
      <c r="Q5" s="1"/>
      <c r="R5" s="1"/>
      <c r="S5" s="1"/>
      <c r="T5" s="1"/>
      <c r="U5" s="1"/>
      <c r="V5" s="1"/>
      <c r="W5" s="1"/>
      <c r="X5" s="1"/>
      <c r="Y5" s="1"/>
      <c r="Z5" s="1"/>
    </row>
    <row r="6" spans="1:26" ht="13.5" customHeight="1">
      <c r="A6" s="207"/>
      <c r="B6" s="74" t="s">
        <v>276</v>
      </c>
      <c r="C6" s="75">
        <v>15.5</v>
      </c>
      <c r="D6" s="159">
        <v>9.4</v>
      </c>
      <c r="E6" s="159">
        <v>8.6</v>
      </c>
      <c r="F6" s="159">
        <v>0</v>
      </c>
      <c r="G6" s="160">
        <v>147</v>
      </c>
      <c r="H6" s="75">
        <v>25</v>
      </c>
      <c r="I6" s="1"/>
      <c r="J6" s="1"/>
      <c r="K6" s="1"/>
      <c r="L6" s="1"/>
      <c r="M6" s="1"/>
      <c r="N6" s="1"/>
      <c r="O6" s="1"/>
      <c r="P6" s="1"/>
      <c r="Q6" s="1"/>
      <c r="R6" s="1"/>
      <c r="S6" s="1"/>
      <c r="T6" s="1"/>
      <c r="U6" s="1"/>
      <c r="V6" s="1"/>
      <c r="W6" s="1"/>
      <c r="X6" s="1"/>
      <c r="Y6" s="1"/>
      <c r="Z6" s="1"/>
    </row>
    <row r="7" spans="1:26" ht="13.5" customHeight="1">
      <c r="A7" s="207"/>
      <c r="B7" s="74" t="s">
        <v>541</v>
      </c>
      <c r="C7" s="75">
        <v>29.5</v>
      </c>
      <c r="D7" s="159">
        <v>49.2</v>
      </c>
      <c r="E7" s="159">
        <v>45.7</v>
      </c>
      <c r="F7" s="159">
        <v>39.6</v>
      </c>
      <c r="G7" s="160">
        <v>2276</v>
      </c>
      <c r="H7" s="75">
        <v>60.4</v>
      </c>
      <c r="I7" s="1"/>
      <c r="J7" s="1"/>
      <c r="K7" s="1"/>
      <c r="L7" s="1"/>
      <c r="M7" s="1"/>
      <c r="N7" s="1"/>
      <c r="O7" s="1"/>
      <c r="P7" s="1"/>
      <c r="Q7" s="1"/>
      <c r="R7" s="1"/>
      <c r="S7" s="1"/>
      <c r="T7" s="1"/>
      <c r="U7" s="1"/>
      <c r="V7" s="1"/>
      <c r="W7" s="1"/>
      <c r="X7" s="1"/>
      <c r="Y7" s="1"/>
      <c r="Z7" s="1"/>
    </row>
    <row r="8" spans="1:26" ht="13.5" customHeight="1">
      <c r="A8" s="208"/>
      <c r="B8" s="74" t="s">
        <v>251</v>
      </c>
      <c r="C8" s="75">
        <v>29.4</v>
      </c>
      <c r="D8" s="159">
        <v>28.6</v>
      </c>
      <c r="E8" s="159">
        <v>25.9</v>
      </c>
      <c r="F8" s="159">
        <v>20.8</v>
      </c>
      <c r="G8" s="160">
        <v>86</v>
      </c>
      <c r="H8" s="75">
        <v>38.9</v>
      </c>
      <c r="I8" s="1"/>
      <c r="J8" s="1"/>
      <c r="K8" s="1"/>
      <c r="L8" s="1"/>
      <c r="M8" s="1"/>
      <c r="N8" s="1"/>
      <c r="O8" s="1"/>
      <c r="P8" s="1"/>
      <c r="Q8" s="1"/>
      <c r="R8" s="1"/>
      <c r="S8" s="1"/>
      <c r="T8" s="1"/>
      <c r="U8" s="1"/>
      <c r="V8" s="1"/>
      <c r="W8" s="1"/>
      <c r="X8" s="1"/>
      <c r="Y8" s="1"/>
      <c r="Z8" s="1"/>
    </row>
    <row r="9" spans="1:26" ht="13.5" customHeight="1">
      <c r="A9" s="281" t="s">
        <v>318</v>
      </c>
      <c r="B9" s="74" t="s">
        <v>226</v>
      </c>
      <c r="C9" s="75">
        <v>66.099999999999994</v>
      </c>
      <c r="D9" s="159">
        <v>70.599999999999994</v>
      </c>
      <c r="E9" s="159">
        <v>68.599999999999994</v>
      </c>
      <c r="F9" s="159">
        <v>48.5</v>
      </c>
      <c r="G9" s="160">
        <v>5064</v>
      </c>
      <c r="H9" s="75">
        <v>70.599999999999994</v>
      </c>
      <c r="I9" s="1"/>
      <c r="J9" s="1"/>
      <c r="K9" s="1"/>
      <c r="L9" s="1"/>
      <c r="M9" s="1"/>
      <c r="N9" s="1"/>
      <c r="O9" s="1"/>
      <c r="P9" s="1"/>
      <c r="Q9" s="1"/>
      <c r="R9" s="1"/>
      <c r="S9" s="1"/>
      <c r="T9" s="1"/>
      <c r="U9" s="1"/>
      <c r="V9" s="1"/>
      <c r="W9" s="1"/>
      <c r="X9" s="1"/>
      <c r="Y9" s="1"/>
      <c r="Z9" s="1"/>
    </row>
    <row r="10" spans="1:26" ht="13.5" customHeight="1">
      <c r="A10" s="207"/>
      <c r="B10" s="74" t="s">
        <v>232</v>
      </c>
      <c r="C10" s="75">
        <v>33.700000000000003</v>
      </c>
      <c r="D10" s="159">
        <v>32.6</v>
      </c>
      <c r="E10" s="159">
        <v>32.6</v>
      </c>
      <c r="F10" s="159">
        <v>20.3</v>
      </c>
      <c r="G10" s="160">
        <v>108</v>
      </c>
      <c r="H10" s="75">
        <v>33.4</v>
      </c>
      <c r="I10" s="1"/>
      <c r="J10" s="1"/>
      <c r="K10" s="1"/>
      <c r="L10" s="1"/>
      <c r="M10" s="1"/>
      <c r="N10" s="1"/>
      <c r="O10" s="1"/>
      <c r="P10" s="1"/>
      <c r="Q10" s="1"/>
      <c r="R10" s="1"/>
      <c r="S10" s="1"/>
      <c r="T10" s="1"/>
      <c r="U10" s="1"/>
      <c r="V10" s="1"/>
      <c r="W10" s="1"/>
      <c r="X10" s="1"/>
      <c r="Y10" s="1"/>
      <c r="Z10" s="1"/>
    </row>
    <row r="11" spans="1:26" ht="13.5" customHeight="1">
      <c r="A11" s="207"/>
      <c r="B11" s="74" t="s">
        <v>231</v>
      </c>
      <c r="C11" s="75">
        <v>861.2</v>
      </c>
      <c r="D11" s="159">
        <v>1353.5</v>
      </c>
      <c r="E11" s="159">
        <v>1298.2</v>
      </c>
      <c r="F11" s="159">
        <v>842.5</v>
      </c>
      <c r="G11" s="160">
        <v>1755</v>
      </c>
      <c r="H11" s="75">
        <v>2498.8000000000002</v>
      </c>
      <c r="I11" s="1"/>
      <c r="J11" s="1"/>
      <c r="K11" s="1"/>
      <c r="L11" s="1"/>
      <c r="M11" s="1"/>
      <c r="N11" s="1"/>
      <c r="O11" s="1"/>
      <c r="P11" s="1"/>
      <c r="Q11" s="1"/>
      <c r="R11" s="1"/>
      <c r="S11" s="1"/>
      <c r="T11" s="1"/>
      <c r="U11" s="1"/>
      <c r="V11" s="1"/>
      <c r="W11" s="1"/>
      <c r="X11" s="1"/>
      <c r="Y11" s="1"/>
      <c r="Z11" s="1"/>
    </row>
    <row r="12" spans="1:26" ht="13.5" customHeight="1">
      <c r="A12" s="207"/>
      <c r="B12" s="74" t="s">
        <v>233</v>
      </c>
      <c r="C12" s="75">
        <v>1106.8</v>
      </c>
      <c r="D12" s="159">
        <v>1088.8</v>
      </c>
      <c r="E12" s="159">
        <v>1088.8</v>
      </c>
      <c r="F12" s="159">
        <v>458.5</v>
      </c>
      <c r="G12" s="160">
        <v>1170</v>
      </c>
      <c r="H12" s="75">
        <v>1088.8</v>
      </c>
      <c r="I12" s="1"/>
      <c r="J12" s="1"/>
      <c r="K12" s="1"/>
      <c r="L12" s="1"/>
      <c r="M12" s="1"/>
      <c r="N12" s="1"/>
      <c r="O12" s="1"/>
      <c r="P12" s="1"/>
      <c r="Q12" s="1"/>
      <c r="R12" s="1"/>
      <c r="S12" s="1"/>
      <c r="T12" s="1"/>
      <c r="U12" s="1"/>
      <c r="V12" s="1"/>
      <c r="W12" s="1"/>
      <c r="X12" s="1"/>
      <c r="Y12" s="1"/>
      <c r="Z12" s="1"/>
    </row>
    <row r="13" spans="1:26" ht="13.5" customHeight="1">
      <c r="A13" s="207"/>
      <c r="B13" s="74" t="s">
        <v>228</v>
      </c>
      <c r="C13" s="75">
        <v>150.4</v>
      </c>
      <c r="D13" s="159">
        <v>144</v>
      </c>
      <c r="E13" s="159">
        <v>127.4</v>
      </c>
      <c r="F13" s="159">
        <v>125.7</v>
      </c>
      <c r="G13" s="160">
        <v>822</v>
      </c>
      <c r="H13" s="75">
        <v>280</v>
      </c>
      <c r="I13" s="1"/>
      <c r="J13" s="1"/>
      <c r="K13" s="1"/>
      <c r="L13" s="1"/>
      <c r="M13" s="1"/>
      <c r="N13" s="1"/>
      <c r="O13" s="1"/>
      <c r="P13" s="1"/>
      <c r="Q13" s="1"/>
      <c r="R13" s="1"/>
      <c r="S13" s="1"/>
      <c r="T13" s="1"/>
      <c r="U13" s="1"/>
      <c r="V13" s="1"/>
      <c r="W13" s="1"/>
      <c r="X13" s="1"/>
      <c r="Y13" s="1"/>
      <c r="Z13" s="1"/>
    </row>
    <row r="14" spans="1:26" ht="13.5" customHeight="1">
      <c r="A14" s="207"/>
      <c r="B14" s="74" t="s">
        <v>230</v>
      </c>
      <c r="C14" s="75">
        <v>786</v>
      </c>
      <c r="D14" s="159">
        <v>558.9</v>
      </c>
      <c r="E14" s="159">
        <v>516.6</v>
      </c>
      <c r="F14" s="159">
        <v>55.4</v>
      </c>
      <c r="G14" s="160">
        <v>1372</v>
      </c>
      <c r="H14" s="75">
        <v>558.9</v>
      </c>
      <c r="I14" s="1"/>
      <c r="J14" s="1"/>
      <c r="K14" s="1"/>
      <c r="L14" s="1"/>
      <c r="M14" s="1"/>
      <c r="N14" s="1"/>
      <c r="O14" s="1"/>
      <c r="P14" s="1"/>
      <c r="Q14" s="1"/>
      <c r="R14" s="1"/>
      <c r="S14" s="1"/>
      <c r="T14" s="1"/>
      <c r="U14" s="1"/>
      <c r="V14" s="1"/>
      <c r="W14" s="1"/>
      <c r="X14" s="1"/>
      <c r="Y14" s="1"/>
      <c r="Z14" s="1"/>
    </row>
    <row r="15" spans="1:26" ht="13.5" customHeight="1">
      <c r="A15" s="207"/>
      <c r="B15" s="74" t="s">
        <v>236</v>
      </c>
      <c r="C15" s="75">
        <v>1357.4</v>
      </c>
      <c r="D15" s="159">
        <v>1048.9000000000001</v>
      </c>
      <c r="E15" s="159">
        <v>820</v>
      </c>
      <c r="F15" s="159">
        <v>474.2</v>
      </c>
      <c r="G15" s="160">
        <v>2637</v>
      </c>
      <c r="H15" s="75">
        <v>1335.4</v>
      </c>
      <c r="I15" s="1"/>
      <c r="J15" s="1"/>
      <c r="K15" s="1"/>
      <c r="L15" s="1"/>
      <c r="M15" s="1"/>
      <c r="N15" s="1"/>
      <c r="O15" s="1"/>
      <c r="P15" s="1"/>
      <c r="Q15" s="1"/>
      <c r="R15" s="1"/>
      <c r="S15" s="1"/>
      <c r="T15" s="1"/>
      <c r="U15" s="1"/>
      <c r="V15" s="1"/>
      <c r="W15" s="1"/>
      <c r="X15" s="1"/>
      <c r="Y15" s="1"/>
      <c r="Z15" s="1"/>
    </row>
    <row r="16" spans="1:26" ht="13.5" customHeight="1">
      <c r="A16" s="208"/>
      <c r="B16" s="74" t="s">
        <v>235</v>
      </c>
      <c r="C16" s="75">
        <v>196.9</v>
      </c>
      <c r="D16" s="159">
        <v>231.8</v>
      </c>
      <c r="E16" s="159">
        <v>194.5</v>
      </c>
      <c r="F16" s="159">
        <v>93.7</v>
      </c>
      <c r="G16" s="160">
        <v>407</v>
      </c>
      <c r="H16" s="75">
        <v>329.9</v>
      </c>
      <c r="I16" s="1"/>
      <c r="J16" s="1"/>
      <c r="K16" s="1"/>
      <c r="L16" s="1"/>
      <c r="M16" s="1"/>
      <c r="N16" s="1"/>
      <c r="O16" s="1"/>
      <c r="P16" s="1"/>
      <c r="Q16" s="1"/>
      <c r="R16" s="1"/>
      <c r="S16" s="1"/>
      <c r="T16" s="1"/>
      <c r="U16" s="1"/>
      <c r="V16" s="1"/>
      <c r="W16" s="1"/>
      <c r="X16" s="1"/>
      <c r="Y16" s="1"/>
      <c r="Z16" s="1"/>
    </row>
    <row r="17" spans="1:26" ht="13.5" customHeight="1">
      <c r="A17" s="281" t="s">
        <v>519</v>
      </c>
      <c r="B17" s="74" t="s">
        <v>286</v>
      </c>
      <c r="C17" s="75">
        <v>98</v>
      </c>
      <c r="D17" s="159">
        <v>66.900000000000006</v>
      </c>
      <c r="E17" s="159">
        <v>54.1</v>
      </c>
      <c r="F17" s="159">
        <v>43.3</v>
      </c>
      <c r="G17" s="160">
        <v>48</v>
      </c>
      <c r="H17" s="75">
        <v>103.8</v>
      </c>
      <c r="I17" s="1"/>
      <c r="J17" s="1"/>
      <c r="K17" s="1"/>
      <c r="L17" s="1"/>
      <c r="M17" s="1"/>
      <c r="N17" s="1"/>
      <c r="O17" s="1"/>
      <c r="P17" s="1"/>
      <c r="Q17" s="1"/>
      <c r="R17" s="1"/>
      <c r="S17" s="1"/>
      <c r="T17" s="1"/>
      <c r="U17" s="1"/>
      <c r="V17" s="1"/>
      <c r="W17" s="1"/>
      <c r="X17" s="1"/>
      <c r="Y17" s="1"/>
      <c r="Z17" s="1"/>
    </row>
    <row r="18" spans="1:26" ht="13.5" customHeight="1">
      <c r="A18" s="207"/>
      <c r="B18" s="74" t="s">
        <v>129</v>
      </c>
      <c r="C18" s="75">
        <v>426.9</v>
      </c>
      <c r="D18" s="159">
        <v>219.9</v>
      </c>
      <c r="E18" s="159">
        <v>219.2</v>
      </c>
      <c r="F18" s="159">
        <v>123.1</v>
      </c>
      <c r="G18" s="160">
        <v>32</v>
      </c>
      <c r="H18" s="75">
        <v>220.7</v>
      </c>
      <c r="I18" s="1"/>
      <c r="J18" s="1"/>
      <c r="K18" s="1"/>
      <c r="L18" s="1"/>
      <c r="M18" s="1"/>
      <c r="N18" s="1"/>
      <c r="O18" s="1"/>
      <c r="P18" s="1"/>
      <c r="Q18" s="1"/>
      <c r="R18" s="1"/>
      <c r="S18" s="1"/>
      <c r="T18" s="1"/>
      <c r="U18" s="1"/>
      <c r="V18" s="1"/>
      <c r="W18" s="1"/>
      <c r="X18" s="1"/>
      <c r="Y18" s="1"/>
      <c r="Z18" s="1"/>
    </row>
    <row r="19" spans="1:26" ht="13.5" customHeight="1">
      <c r="A19" s="207"/>
      <c r="B19" s="74" t="s">
        <v>291</v>
      </c>
      <c r="C19" s="75">
        <v>803.4</v>
      </c>
      <c r="D19" s="159">
        <v>785.7</v>
      </c>
      <c r="E19" s="159">
        <v>458.6</v>
      </c>
      <c r="F19" s="159">
        <v>346.8</v>
      </c>
      <c r="G19" s="160">
        <v>3874</v>
      </c>
      <c r="H19" s="75">
        <v>1155.5999999999999</v>
      </c>
      <c r="I19" s="1"/>
      <c r="J19" s="1"/>
      <c r="K19" s="1"/>
      <c r="L19" s="1"/>
      <c r="M19" s="1"/>
      <c r="N19" s="1"/>
      <c r="O19" s="1"/>
      <c r="P19" s="1"/>
      <c r="Q19" s="1"/>
      <c r="R19" s="1"/>
      <c r="S19" s="1"/>
      <c r="T19" s="1"/>
      <c r="U19" s="1"/>
      <c r="V19" s="1"/>
      <c r="W19" s="1"/>
      <c r="X19" s="1"/>
      <c r="Y19" s="1"/>
      <c r="Z19" s="1"/>
    </row>
    <row r="20" spans="1:26" ht="13.5" customHeight="1">
      <c r="A20" s="207"/>
      <c r="B20" s="74" t="s">
        <v>542</v>
      </c>
      <c r="C20" s="75">
        <v>42.1</v>
      </c>
      <c r="D20" s="159">
        <v>41.1</v>
      </c>
      <c r="E20" s="159">
        <v>40.299999999999997</v>
      </c>
      <c r="F20" s="159">
        <v>41.3</v>
      </c>
      <c r="G20" s="160">
        <v>74</v>
      </c>
      <c r="H20" s="75">
        <v>149.6</v>
      </c>
      <c r="I20" s="1"/>
      <c r="J20" s="1"/>
      <c r="K20" s="1"/>
      <c r="L20" s="1"/>
      <c r="M20" s="1"/>
      <c r="N20" s="1"/>
      <c r="O20" s="1"/>
      <c r="P20" s="1"/>
      <c r="Q20" s="1"/>
      <c r="R20" s="1"/>
      <c r="S20" s="1"/>
      <c r="T20" s="1"/>
      <c r="U20" s="1"/>
      <c r="V20" s="1"/>
      <c r="W20" s="1"/>
      <c r="X20" s="1"/>
      <c r="Y20" s="1"/>
      <c r="Z20" s="1"/>
    </row>
    <row r="21" spans="1:26" ht="13.5" customHeight="1">
      <c r="A21" s="207"/>
      <c r="B21" s="74" t="s">
        <v>543</v>
      </c>
      <c r="C21" s="75">
        <v>49.9</v>
      </c>
      <c r="D21" s="159">
        <v>49.9</v>
      </c>
      <c r="E21" s="159">
        <v>49.9</v>
      </c>
      <c r="F21" s="159">
        <v>40.700000000000003</v>
      </c>
      <c r="G21" s="160">
        <v>4</v>
      </c>
      <c r="H21" s="75">
        <v>49.9</v>
      </c>
      <c r="I21" s="1"/>
      <c r="J21" s="1"/>
      <c r="K21" s="1"/>
      <c r="L21" s="1"/>
      <c r="M21" s="1"/>
      <c r="N21" s="1"/>
      <c r="O21" s="1"/>
      <c r="P21" s="1"/>
      <c r="Q21" s="1"/>
      <c r="R21" s="1"/>
      <c r="S21" s="1"/>
      <c r="T21" s="1"/>
      <c r="U21" s="1"/>
      <c r="V21" s="1"/>
      <c r="W21" s="1"/>
      <c r="X21" s="1"/>
      <c r="Y21" s="1"/>
      <c r="Z21" s="1"/>
    </row>
    <row r="22" spans="1:26" ht="13.5" customHeight="1">
      <c r="A22" s="207"/>
      <c r="B22" s="74" t="s">
        <v>544</v>
      </c>
      <c r="C22" s="75">
        <v>1085</v>
      </c>
      <c r="D22" s="159">
        <v>729</v>
      </c>
      <c r="E22" s="159">
        <v>526.1</v>
      </c>
      <c r="F22" s="159">
        <v>0</v>
      </c>
      <c r="G22" s="160">
        <v>0</v>
      </c>
      <c r="H22" s="75">
        <v>0</v>
      </c>
      <c r="I22" s="1"/>
      <c r="J22" s="1"/>
      <c r="K22" s="1"/>
      <c r="L22" s="1"/>
      <c r="M22" s="1"/>
      <c r="N22" s="1"/>
      <c r="O22" s="1"/>
      <c r="P22" s="1"/>
      <c r="Q22" s="1"/>
      <c r="R22" s="1"/>
      <c r="S22" s="1"/>
      <c r="T22" s="1"/>
      <c r="U22" s="1"/>
      <c r="V22" s="1"/>
      <c r="W22" s="1"/>
      <c r="X22" s="1"/>
      <c r="Y22" s="1"/>
      <c r="Z22" s="1"/>
    </row>
    <row r="23" spans="1:26" ht="13.5" customHeight="1">
      <c r="A23" s="207"/>
      <c r="B23" s="74" t="s">
        <v>545</v>
      </c>
      <c r="C23" s="75">
        <v>37.6</v>
      </c>
      <c r="D23" s="159">
        <v>92.2</v>
      </c>
      <c r="E23" s="159">
        <v>92.2</v>
      </c>
      <c r="F23" s="159">
        <v>0</v>
      </c>
      <c r="G23" s="160">
        <v>516</v>
      </c>
      <c r="H23" s="75">
        <v>92.9</v>
      </c>
      <c r="I23" s="1"/>
      <c r="J23" s="1"/>
      <c r="K23" s="1"/>
      <c r="L23" s="1"/>
      <c r="M23" s="1"/>
      <c r="N23" s="1"/>
      <c r="O23" s="1"/>
      <c r="P23" s="1"/>
      <c r="Q23" s="1"/>
      <c r="R23" s="1"/>
      <c r="S23" s="1"/>
      <c r="T23" s="1"/>
      <c r="U23" s="1"/>
      <c r="V23" s="1"/>
      <c r="W23" s="1"/>
      <c r="X23" s="1"/>
      <c r="Y23" s="1"/>
      <c r="Z23" s="1"/>
    </row>
    <row r="24" spans="1:26" ht="13.5" customHeight="1">
      <c r="A24" s="207"/>
      <c r="B24" s="74" t="s">
        <v>546</v>
      </c>
      <c r="C24" s="75">
        <v>4.4000000000000004</v>
      </c>
      <c r="D24" s="159">
        <v>7.2</v>
      </c>
      <c r="E24" s="159">
        <v>6.8</v>
      </c>
      <c r="F24" s="159">
        <v>4.0999999999999996</v>
      </c>
      <c r="G24" s="160">
        <v>0</v>
      </c>
      <c r="H24" s="159">
        <v>0</v>
      </c>
      <c r="I24" s="1"/>
      <c r="J24" s="1"/>
      <c r="K24" s="1"/>
      <c r="L24" s="1"/>
      <c r="M24" s="1"/>
      <c r="N24" s="1"/>
      <c r="O24" s="1"/>
      <c r="P24" s="1"/>
      <c r="Q24" s="1"/>
      <c r="R24" s="1"/>
      <c r="S24" s="1"/>
      <c r="T24" s="1"/>
      <c r="U24" s="1"/>
      <c r="V24" s="1"/>
      <c r="W24" s="1"/>
      <c r="X24" s="1"/>
      <c r="Y24" s="1"/>
      <c r="Z24" s="1"/>
    </row>
    <row r="25" spans="1:26" ht="13.5" customHeight="1">
      <c r="A25" s="207"/>
      <c r="B25" s="74" t="s">
        <v>547</v>
      </c>
      <c r="C25" s="75">
        <v>1204.5</v>
      </c>
      <c r="D25" s="159">
        <v>933.4</v>
      </c>
      <c r="E25" s="159">
        <v>926.6</v>
      </c>
      <c r="F25" s="159">
        <v>773.2</v>
      </c>
      <c r="G25" s="160">
        <v>2482</v>
      </c>
      <c r="H25" s="75">
        <v>1038.9000000000001</v>
      </c>
      <c r="I25" s="1"/>
      <c r="J25" s="1"/>
      <c r="K25" s="1"/>
      <c r="L25" s="1"/>
      <c r="M25" s="1"/>
      <c r="N25" s="1"/>
      <c r="O25" s="1"/>
      <c r="P25" s="1"/>
      <c r="Q25" s="1"/>
      <c r="R25" s="1"/>
      <c r="S25" s="1"/>
      <c r="T25" s="1"/>
      <c r="U25" s="1"/>
      <c r="V25" s="1"/>
      <c r="W25" s="1"/>
      <c r="X25" s="1"/>
      <c r="Y25" s="1"/>
      <c r="Z25" s="1"/>
    </row>
    <row r="26" spans="1:26" ht="13.5" customHeight="1">
      <c r="A26" s="207"/>
      <c r="B26" s="74" t="s">
        <v>548</v>
      </c>
      <c r="C26" s="75">
        <v>470.4</v>
      </c>
      <c r="D26" s="159">
        <v>617.6</v>
      </c>
      <c r="E26" s="159">
        <v>617.6</v>
      </c>
      <c r="F26" s="159">
        <v>174.2</v>
      </c>
      <c r="G26" s="160">
        <v>929</v>
      </c>
      <c r="H26" s="75">
        <v>636.1</v>
      </c>
      <c r="I26" s="1"/>
      <c r="J26" s="1"/>
      <c r="K26" s="1"/>
      <c r="L26" s="1"/>
      <c r="M26" s="1"/>
      <c r="N26" s="1"/>
      <c r="O26" s="1"/>
      <c r="P26" s="1"/>
      <c r="Q26" s="1"/>
      <c r="R26" s="1"/>
      <c r="S26" s="1"/>
      <c r="T26" s="1"/>
      <c r="U26" s="1"/>
      <c r="V26" s="1"/>
      <c r="W26" s="1"/>
      <c r="X26" s="1"/>
      <c r="Y26" s="1"/>
      <c r="Z26" s="1"/>
    </row>
    <row r="27" spans="1:26" ht="13.5" customHeight="1">
      <c r="A27" s="208"/>
      <c r="B27" s="74" t="s">
        <v>549</v>
      </c>
      <c r="C27" s="75">
        <v>94.9</v>
      </c>
      <c r="D27" s="159">
        <v>94.5</v>
      </c>
      <c r="E27" s="159">
        <v>64.5</v>
      </c>
      <c r="F27" s="159">
        <v>13.2</v>
      </c>
      <c r="G27" s="160">
        <v>12</v>
      </c>
      <c r="H27" s="75">
        <v>94.5</v>
      </c>
      <c r="I27" s="1"/>
      <c r="J27" s="1"/>
      <c r="K27" s="1"/>
      <c r="L27" s="1"/>
      <c r="M27" s="1"/>
      <c r="N27" s="1"/>
      <c r="O27" s="1"/>
      <c r="P27" s="1"/>
      <c r="Q27" s="1"/>
      <c r="R27" s="1"/>
      <c r="S27" s="1"/>
      <c r="T27" s="1"/>
      <c r="U27" s="1"/>
      <c r="V27" s="1"/>
      <c r="W27" s="1"/>
      <c r="X27" s="1"/>
      <c r="Y27" s="1"/>
      <c r="Z27" s="1"/>
    </row>
    <row r="28" spans="1:26" ht="13.5" customHeight="1">
      <c r="A28" s="116" t="s">
        <v>71</v>
      </c>
      <c r="B28" s="116"/>
      <c r="C28" s="77">
        <f t="shared" ref="C28:H28" si="0">+SUM(C4:C27)</f>
        <v>8993.8999999999978</v>
      </c>
      <c r="D28" s="77">
        <f t="shared" si="0"/>
        <v>8290.8999999999978</v>
      </c>
      <c r="E28" s="77">
        <f t="shared" si="0"/>
        <v>7319.5000000000018</v>
      </c>
      <c r="F28" s="77">
        <f t="shared" si="0"/>
        <v>3771.7</v>
      </c>
      <c r="G28" s="118">
        <f t="shared" si="0"/>
        <v>24107</v>
      </c>
      <c r="H28" s="77">
        <f t="shared" si="0"/>
        <v>9903.1</v>
      </c>
      <c r="I28" s="1"/>
      <c r="J28" s="1"/>
      <c r="K28" s="1"/>
      <c r="L28" s="1"/>
      <c r="M28" s="1"/>
      <c r="N28" s="1"/>
      <c r="O28" s="1"/>
      <c r="P28" s="1"/>
      <c r="Q28" s="1"/>
      <c r="R28" s="1"/>
      <c r="S28" s="1"/>
      <c r="T28" s="1"/>
      <c r="U28" s="1"/>
      <c r="V28" s="1"/>
      <c r="W28" s="1"/>
      <c r="X28" s="1"/>
      <c r="Y28" s="1"/>
      <c r="Z28" s="1"/>
    </row>
    <row r="29" spans="1:26" ht="15" customHeight="1">
      <c r="A29" s="290" t="s">
        <v>121</v>
      </c>
      <c r="B29" s="291"/>
      <c r="C29" s="291"/>
      <c r="D29" s="291"/>
      <c r="E29" s="291"/>
      <c r="F29" s="291"/>
      <c r="G29" s="291"/>
      <c r="H29" s="292"/>
      <c r="I29" s="1"/>
      <c r="J29" s="1"/>
      <c r="K29" s="1"/>
      <c r="L29" s="1"/>
      <c r="M29" s="1"/>
      <c r="N29" s="1"/>
      <c r="O29" s="1"/>
      <c r="P29" s="1"/>
      <c r="Q29" s="1"/>
      <c r="R29" s="1"/>
      <c r="S29" s="1"/>
      <c r="T29" s="1"/>
      <c r="U29" s="1"/>
      <c r="V29" s="1"/>
      <c r="W29" s="1"/>
      <c r="X29" s="1"/>
      <c r="Y29" s="1"/>
      <c r="Z29" s="1"/>
    </row>
    <row r="30" spans="1:26" ht="12.75" customHeight="1">
      <c r="A30" s="204" t="s">
        <v>550</v>
      </c>
      <c r="B30" s="200"/>
      <c r="C30" s="200"/>
      <c r="D30" s="200"/>
      <c r="E30" s="200"/>
      <c r="F30" s="200"/>
      <c r="G30" s="200"/>
      <c r="H30" s="201"/>
      <c r="I30" s="71"/>
      <c r="J30" s="71"/>
      <c r="K30" s="71"/>
      <c r="L30" s="71"/>
      <c r="M30" s="71"/>
      <c r="N30" s="71"/>
      <c r="O30" s="71"/>
      <c r="P30" s="71"/>
      <c r="Q30" s="71"/>
      <c r="R30" s="71"/>
      <c r="S30" s="71"/>
      <c r="T30" s="71"/>
      <c r="U30" s="71"/>
      <c r="V30" s="71"/>
      <c r="W30" s="71"/>
      <c r="X30" s="71"/>
      <c r="Y30" s="71"/>
      <c r="Z30" s="71"/>
    </row>
    <row r="31" spans="1:26" ht="40.5" customHeight="1">
      <c r="A31" s="204" t="s">
        <v>551</v>
      </c>
      <c r="B31" s="200"/>
      <c r="C31" s="200"/>
      <c r="D31" s="200"/>
      <c r="E31" s="200"/>
      <c r="F31" s="200"/>
      <c r="G31" s="200"/>
      <c r="H31" s="201"/>
      <c r="I31" s="71"/>
      <c r="J31" s="71"/>
      <c r="K31" s="71"/>
      <c r="L31" s="71"/>
      <c r="M31" s="71"/>
      <c r="N31" s="71"/>
      <c r="O31" s="71"/>
      <c r="P31" s="71"/>
      <c r="Q31" s="71"/>
      <c r="R31" s="71"/>
      <c r="S31" s="71"/>
      <c r="T31" s="71"/>
      <c r="U31" s="71"/>
      <c r="V31" s="71"/>
      <c r="W31" s="71"/>
      <c r="X31" s="71"/>
      <c r="Y31" s="71"/>
      <c r="Z31" s="71"/>
    </row>
    <row r="32" spans="1:26" ht="12.75" customHeight="1">
      <c r="A32" s="289" t="s">
        <v>329</v>
      </c>
      <c r="B32" s="200"/>
      <c r="C32" s="200"/>
      <c r="D32" s="200"/>
      <c r="E32" s="200"/>
      <c r="F32" s="200"/>
      <c r="G32" s="200"/>
      <c r="H32" s="201"/>
      <c r="I32" s="71"/>
      <c r="J32" s="71"/>
      <c r="K32" s="71"/>
      <c r="L32" s="71"/>
      <c r="M32" s="71"/>
      <c r="N32" s="71"/>
      <c r="O32" s="71"/>
      <c r="P32" s="71"/>
      <c r="Q32" s="71"/>
      <c r="R32" s="71"/>
      <c r="S32" s="71"/>
      <c r="T32" s="71"/>
      <c r="U32" s="71"/>
      <c r="V32" s="71"/>
      <c r="W32" s="71"/>
      <c r="X32" s="71"/>
      <c r="Y32" s="71"/>
      <c r="Z32" s="7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
    <mergeCell ref="A32:H32"/>
    <mergeCell ref="A1:H2"/>
    <mergeCell ref="A4:A8"/>
    <mergeCell ref="A9:A16"/>
    <mergeCell ref="A17:A27"/>
    <mergeCell ref="A29:H29"/>
    <mergeCell ref="A30:H30"/>
    <mergeCell ref="A31:H31"/>
  </mergeCells>
  <printOptions horizontalCentered="1"/>
  <pageMargins left="0.70866141732283472" right="0.70866141732283472" top="0.74803149606299213" bottom="0.74803149606299213"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998"/>
  <sheetViews>
    <sheetView tabSelected="1" workbookViewId="0">
      <selection activeCell="A4" sqref="A4"/>
    </sheetView>
  </sheetViews>
  <sheetFormatPr defaultColWidth="14.453125" defaultRowHeight="15" customHeight="1"/>
  <cols>
    <col min="1" max="1" width="41.7265625" customWidth="1"/>
    <col min="2" max="2" width="14.54296875" customWidth="1"/>
    <col min="3" max="3" width="16" customWidth="1"/>
    <col min="4" max="4" width="13.7265625" customWidth="1"/>
    <col min="6" max="6" width="14.7265625" customWidth="1"/>
    <col min="7" max="7" width="20.54296875" customWidth="1"/>
  </cols>
  <sheetData>
    <row r="1" spans="1:26" ht="12.75" customHeight="1">
      <c r="A1" s="205" t="s">
        <v>46</v>
      </c>
      <c r="B1" s="191"/>
      <c r="C1" s="191"/>
      <c r="D1" s="191"/>
      <c r="E1" s="191"/>
      <c r="F1" s="191"/>
      <c r="G1" s="191"/>
      <c r="H1" s="1"/>
      <c r="I1" s="1"/>
      <c r="J1" s="1"/>
      <c r="K1" s="1"/>
      <c r="L1" s="1"/>
      <c r="M1" s="1"/>
      <c r="N1" s="1"/>
      <c r="O1" s="1"/>
      <c r="P1" s="1"/>
      <c r="Q1" s="1"/>
      <c r="R1" s="1"/>
      <c r="S1" s="1"/>
      <c r="T1" s="1"/>
      <c r="U1" s="1"/>
      <c r="V1" s="1"/>
      <c r="W1" s="1"/>
      <c r="X1" s="1"/>
      <c r="Y1" s="1"/>
      <c r="Z1" s="1"/>
    </row>
    <row r="2" spans="1:26" ht="33.75" customHeight="1">
      <c r="A2" s="73"/>
      <c r="B2" s="73" t="s">
        <v>136</v>
      </c>
      <c r="C2" s="73" t="s">
        <v>137</v>
      </c>
      <c r="D2" s="73" t="s">
        <v>138</v>
      </c>
      <c r="E2" s="73" t="s">
        <v>300</v>
      </c>
      <c r="F2" s="73" t="s">
        <v>301</v>
      </c>
      <c r="G2" s="73" t="s">
        <v>302</v>
      </c>
      <c r="H2" s="1"/>
      <c r="I2" s="1"/>
      <c r="J2" s="1"/>
      <c r="K2" s="1"/>
      <c r="L2" s="1"/>
      <c r="M2" s="1"/>
      <c r="N2" s="1"/>
      <c r="O2" s="1"/>
      <c r="P2" s="1"/>
      <c r="Q2" s="1"/>
      <c r="R2" s="1"/>
      <c r="S2" s="1"/>
      <c r="T2" s="1"/>
      <c r="U2" s="1"/>
      <c r="V2" s="1"/>
      <c r="W2" s="1"/>
      <c r="X2" s="1"/>
      <c r="Y2" s="1"/>
      <c r="Z2" s="1"/>
    </row>
    <row r="3" spans="1:26" ht="13.5" customHeight="1">
      <c r="A3" s="131" t="s">
        <v>552</v>
      </c>
      <c r="B3" s="75">
        <v>29862.6</v>
      </c>
      <c r="C3" s="159">
        <v>19775.2</v>
      </c>
      <c r="D3" s="159">
        <v>4177.8999999999996</v>
      </c>
      <c r="E3" s="159">
        <v>881.9</v>
      </c>
      <c r="F3" s="160">
        <v>4481</v>
      </c>
      <c r="G3" s="75">
        <v>21243</v>
      </c>
      <c r="H3" s="1"/>
      <c r="I3" s="1"/>
      <c r="J3" s="1"/>
      <c r="K3" s="1"/>
      <c r="L3" s="1"/>
      <c r="M3" s="1"/>
      <c r="N3" s="1"/>
      <c r="O3" s="1"/>
      <c r="P3" s="1"/>
      <c r="Q3" s="1"/>
      <c r="R3" s="1"/>
      <c r="S3" s="1"/>
      <c r="T3" s="1"/>
      <c r="U3" s="1"/>
      <c r="V3" s="1"/>
      <c r="W3" s="1"/>
      <c r="X3" s="1"/>
      <c r="Y3" s="1"/>
      <c r="Z3" s="1"/>
    </row>
    <row r="4" spans="1:26" ht="14.25" customHeight="1">
      <c r="A4" s="188" t="s">
        <v>553</v>
      </c>
      <c r="B4" s="159">
        <v>12138.7</v>
      </c>
      <c r="C4" s="159">
        <v>10339.4</v>
      </c>
      <c r="D4" s="159">
        <v>2643.7</v>
      </c>
      <c r="E4" s="159">
        <v>871.2</v>
      </c>
      <c r="F4" s="160">
        <v>7570</v>
      </c>
      <c r="G4" s="159">
        <v>12466</v>
      </c>
      <c r="H4" s="1"/>
      <c r="I4" s="1"/>
      <c r="J4" s="1"/>
      <c r="K4" s="1"/>
      <c r="L4" s="1"/>
      <c r="M4" s="1"/>
      <c r="N4" s="1"/>
      <c r="O4" s="1"/>
      <c r="P4" s="1"/>
      <c r="Q4" s="1"/>
      <c r="R4" s="1"/>
      <c r="S4" s="1"/>
      <c r="T4" s="1"/>
      <c r="U4" s="1"/>
      <c r="V4" s="1"/>
      <c r="W4" s="1"/>
      <c r="X4" s="1"/>
      <c r="Y4" s="1"/>
      <c r="Z4" s="1"/>
    </row>
    <row r="5" spans="1:26" ht="13.5" customHeight="1">
      <c r="A5" s="188" t="s">
        <v>554</v>
      </c>
      <c r="B5" s="159">
        <v>2403</v>
      </c>
      <c r="C5" s="159">
        <v>2201.1</v>
      </c>
      <c r="D5" s="159">
        <v>629.70000000000005</v>
      </c>
      <c r="E5" s="159">
        <v>294</v>
      </c>
      <c r="F5" s="160">
        <v>942</v>
      </c>
      <c r="G5" s="159">
        <v>2558.3000000000002</v>
      </c>
      <c r="H5" s="1"/>
      <c r="I5" s="1"/>
      <c r="J5" s="1"/>
      <c r="K5" s="1"/>
      <c r="L5" s="1"/>
      <c r="M5" s="1"/>
      <c r="N5" s="1"/>
      <c r="O5" s="1"/>
      <c r="P5" s="1"/>
      <c r="Q5" s="1"/>
      <c r="R5" s="1"/>
      <c r="S5" s="1"/>
      <c r="T5" s="1"/>
      <c r="U5" s="1"/>
      <c r="V5" s="1"/>
      <c r="W5" s="1"/>
      <c r="X5" s="1"/>
      <c r="Y5" s="1"/>
      <c r="Z5" s="1"/>
    </row>
    <row r="6" spans="1:26" ht="13.5" customHeight="1">
      <c r="A6" s="131" t="s">
        <v>555</v>
      </c>
      <c r="B6" s="75">
        <v>2209.5</v>
      </c>
      <c r="C6" s="159">
        <v>1676.6</v>
      </c>
      <c r="D6" s="159">
        <v>981.7</v>
      </c>
      <c r="E6" s="159">
        <v>807.5</v>
      </c>
      <c r="F6" s="160">
        <v>311</v>
      </c>
      <c r="G6" s="75">
        <v>1744.2</v>
      </c>
      <c r="H6" s="1"/>
      <c r="I6" s="1"/>
      <c r="J6" s="1"/>
      <c r="K6" s="1"/>
      <c r="L6" s="1"/>
      <c r="M6" s="1"/>
      <c r="N6" s="1"/>
      <c r="O6" s="1"/>
      <c r="P6" s="1"/>
      <c r="Q6" s="1"/>
      <c r="R6" s="1"/>
      <c r="S6" s="1"/>
      <c r="T6" s="1"/>
      <c r="U6" s="1"/>
      <c r="V6" s="1"/>
      <c r="W6" s="1"/>
      <c r="X6" s="1"/>
      <c r="Y6" s="1"/>
      <c r="Z6" s="1"/>
    </row>
    <row r="7" spans="1:26" ht="13.5" customHeight="1">
      <c r="A7" s="131" t="s">
        <v>556</v>
      </c>
      <c r="B7" s="75">
        <v>8149.1</v>
      </c>
      <c r="C7" s="159">
        <v>716.2</v>
      </c>
      <c r="D7" s="159">
        <v>596.29999999999995</v>
      </c>
      <c r="E7" s="159">
        <v>275.3</v>
      </c>
      <c r="F7" s="160">
        <v>11151</v>
      </c>
      <c r="G7" s="75">
        <v>752</v>
      </c>
      <c r="H7" s="1"/>
      <c r="I7" s="1"/>
      <c r="J7" s="1"/>
      <c r="K7" s="1"/>
      <c r="L7" s="1"/>
      <c r="M7" s="1"/>
      <c r="N7" s="1"/>
      <c r="O7" s="1"/>
      <c r="P7" s="1"/>
      <c r="Q7" s="1"/>
      <c r="R7" s="1"/>
      <c r="S7" s="1"/>
      <c r="T7" s="1"/>
      <c r="U7" s="1"/>
      <c r="V7" s="1"/>
      <c r="W7" s="1"/>
      <c r="X7" s="1"/>
      <c r="Y7" s="1"/>
      <c r="Z7" s="1"/>
    </row>
    <row r="8" spans="1:26" ht="13.5" customHeight="1">
      <c r="A8" s="131" t="s">
        <v>557</v>
      </c>
      <c r="B8" s="75">
        <v>3537.9</v>
      </c>
      <c r="C8" s="159">
        <v>0</v>
      </c>
      <c r="D8" s="159">
        <v>0</v>
      </c>
      <c r="E8" s="159">
        <v>0</v>
      </c>
      <c r="F8" s="160">
        <v>0</v>
      </c>
      <c r="G8" s="75">
        <v>0</v>
      </c>
      <c r="H8" s="1"/>
      <c r="I8" s="1"/>
      <c r="J8" s="1"/>
      <c r="K8" s="1"/>
      <c r="L8" s="1"/>
      <c r="M8" s="1"/>
      <c r="N8" s="1"/>
      <c r="O8" s="1"/>
      <c r="P8" s="1"/>
      <c r="Q8" s="1"/>
      <c r="R8" s="1"/>
      <c r="S8" s="1"/>
      <c r="T8" s="1"/>
      <c r="U8" s="1"/>
      <c r="V8" s="1"/>
      <c r="W8" s="1"/>
      <c r="X8" s="1"/>
      <c r="Y8" s="1"/>
      <c r="Z8" s="1"/>
    </row>
    <row r="9" spans="1:26" ht="13.5" customHeight="1">
      <c r="A9" s="131" t="s">
        <v>558</v>
      </c>
      <c r="B9" s="75">
        <v>1832.5</v>
      </c>
      <c r="C9" s="159">
        <v>0</v>
      </c>
      <c r="D9" s="159">
        <v>0</v>
      </c>
      <c r="E9" s="159">
        <v>0</v>
      </c>
      <c r="F9" s="160">
        <v>0</v>
      </c>
      <c r="G9" s="75">
        <v>0</v>
      </c>
      <c r="H9" s="1"/>
      <c r="I9" s="1"/>
      <c r="J9" s="1"/>
      <c r="K9" s="1"/>
      <c r="L9" s="1"/>
      <c r="M9" s="1"/>
      <c r="N9" s="1"/>
      <c r="O9" s="1"/>
      <c r="P9" s="1"/>
      <c r="Q9" s="1"/>
      <c r="R9" s="1"/>
      <c r="S9" s="1"/>
      <c r="T9" s="1"/>
      <c r="U9" s="1"/>
      <c r="V9" s="1"/>
      <c r="W9" s="1"/>
      <c r="X9" s="1"/>
      <c r="Y9" s="1"/>
      <c r="Z9" s="1"/>
    </row>
    <row r="10" spans="1:26" ht="13.5" customHeight="1">
      <c r="A10" s="189" t="s">
        <v>559</v>
      </c>
      <c r="B10" s="77">
        <f t="shared" ref="B10:G10" si="0">SUM(B3:B9)</f>
        <v>60133.3</v>
      </c>
      <c r="C10" s="77">
        <f t="shared" si="0"/>
        <v>34708.499999999993</v>
      </c>
      <c r="D10" s="77">
        <f t="shared" si="0"/>
        <v>9029.2999999999993</v>
      </c>
      <c r="E10" s="77">
        <f t="shared" si="0"/>
        <v>3129.9</v>
      </c>
      <c r="F10" s="118">
        <f t="shared" si="0"/>
        <v>24455</v>
      </c>
      <c r="G10" s="77">
        <f t="shared" si="0"/>
        <v>38763.5</v>
      </c>
      <c r="H10" s="1"/>
      <c r="I10" s="1"/>
      <c r="J10" s="1"/>
      <c r="K10" s="1"/>
      <c r="L10" s="1"/>
      <c r="M10" s="1"/>
      <c r="N10" s="1"/>
      <c r="O10" s="1"/>
      <c r="P10" s="1"/>
      <c r="Q10" s="1"/>
      <c r="R10" s="1"/>
      <c r="S10" s="1"/>
      <c r="T10" s="1"/>
      <c r="U10" s="1"/>
      <c r="V10" s="1"/>
      <c r="W10" s="1"/>
      <c r="X10" s="1"/>
      <c r="Y10" s="1"/>
      <c r="Z10" s="1"/>
    </row>
    <row r="11" spans="1:26" ht="15" customHeight="1">
      <c r="A11" s="290" t="s">
        <v>121</v>
      </c>
      <c r="B11" s="291"/>
      <c r="C11" s="291"/>
      <c r="D11" s="291"/>
      <c r="E11" s="291"/>
      <c r="F11" s="291"/>
      <c r="G11" s="292"/>
      <c r="H11" s="1"/>
      <c r="I11" s="1"/>
      <c r="J11" s="1"/>
      <c r="K11" s="1"/>
      <c r="L11" s="1"/>
      <c r="M11" s="1"/>
      <c r="N11" s="1"/>
      <c r="O11" s="1"/>
      <c r="P11" s="1"/>
      <c r="Q11" s="1"/>
      <c r="R11" s="1"/>
      <c r="S11" s="1"/>
      <c r="T11" s="1"/>
      <c r="U11" s="1"/>
      <c r="V11" s="1"/>
      <c r="W11" s="1"/>
      <c r="X11" s="1"/>
      <c r="Y11" s="1"/>
      <c r="Z11" s="1"/>
    </row>
    <row r="12" spans="1:26" ht="48.75" customHeight="1">
      <c r="A12" s="204" t="s">
        <v>560</v>
      </c>
      <c r="B12" s="200"/>
      <c r="C12" s="200"/>
      <c r="D12" s="200"/>
      <c r="E12" s="200"/>
      <c r="F12" s="200"/>
      <c r="G12" s="201"/>
      <c r="H12" s="1"/>
      <c r="I12" s="1"/>
      <c r="J12" s="1"/>
      <c r="K12" s="1"/>
      <c r="L12" s="1"/>
      <c r="M12" s="1"/>
      <c r="N12" s="1"/>
      <c r="O12" s="1"/>
      <c r="P12" s="1"/>
      <c r="Q12" s="1"/>
      <c r="R12" s="1"/>
      <c r="S12" s="1"/>
      <c r="T12" s="1"/>
      <c r="U12" s="1"/>
      <c r="V12" s="1"/>
      <c r="W12" s="1"/>
      <c r="X12" s="1"/>
      <c r="Y12" s="1"/>
      <c r="Z12" s="1"/>
    </row>
    <row r="13" spans="1:26" ht="16.5" customHeight="1">
      <c r="A13" s="204" t="s">
        <v>561</v>
      </c>
      <c r="B13" s="200"/>
      <c r="C13" s="200"/>
      <c r="D13" s="200"/>
      <c r="E13" s="200"/>
      <c r="F13" s="200"/>
      <c r="G13" s="201"/>
      <c r="H13" s="1"/>
      <c r="I13" s="1"/>
      <c r="J13" s="1"/>
      <c r="K13" s="1"/>
      <c r="L13" s="1"/>
      <c r="M13" s="1"/>
      <c r="N13" s="1"/>
      <c r="O13" s="1"/>
      <c r="P13" s="1"/>
      <c r="Q13" s="1"/>
      <c r="R13" s="1"/>
      <c r="S13" s="1"/>
      <c r="T13" s="1"/>
      <c r="U13" s="1"/>
      <c r="V13" s="1"/>
      <c r="W13" s="1"/>
      <c r="X13" s="1"/>
      <c r="Y13" s="1"/>
      <c r="Z13" s="1"/>
    </row>
    <row r="14" spans="1:26" ht="17.25" customHeight="1">
      <c r="A14" s="289" t="s">
        <v>329</v>
      </c>
      <c r="B14" s="200"/>
      <c r="C14" s="200"/>
      <c r="D14" s="200"/>
      <c r="E14" s="200"/>
      <c r="F14" s="200"/>
      <c r="G14" s="201"/>
      <c r="H14" s="1"/>
      <c r="I14" s="1"/>
      <c r="J14" s="1"/>
      <c r="K14" s="1"/>
      <c r="L14" s="1"/>
      <c r="M14" s="1"/>
      <c r="N14" s="1"/>
      <c r="O14" s="1"/>
      <c r="P14" s="1"/>
      <c r="Q14" s="1"/>
      <c r="R14" s="1"/>
      <c r="S14" s="1"/>
      <c r="T14" s="1"/>
      <c r="U14" s="1"/>
      <c r="V14" s="1"/>
      <c r="W14" s="1"/>
      <c r="X14" s="1"/>
      <c r="Y14" s="1"/>
      <c r="Z14" s="1"/>
    </row>
    <row r="15" spans="1:26" ht="75" customHeight="1">
      <c r="A15" s="204" t="s">
        <v>562</v>
      </c>
      <c r="B15" s="200"/>
      <c r="C15" s="200"/>
      <c r="D15" s="200"/>
      <c r="E15" s="200"/>
      <c r="F15" s="200"/>
      <c r="G15" s="201"/>
      <c r="H15" s="1"/>
      <c r="I15" s="1"/>
      <c r="J15" s="1"/>
      <c r="K15" s="1"/>
      <c r="L15" s="1"/>
      <c r="M15" s="1"/>
      <c r="N15" s="1"/>
      <c r="O15" s="1"/>
      <c r="P15" s="1"/>
      <c r="Q15" s="1"/>
      <c r="R15" s="1"/>
      <c r="S15" s="1"/>
      <c r="T15" s="1"/>
      <c r="U15" s="1"/>
      <c r="V15" s="1"/>
      <c r="W15" s="1"/>
      <c r="X15" s="1"/>
      <c r="Y15" s="1"/>
      <c r="Z15" s="1"/>
    </row>
    <row r="16" spans="1:26" ht="78" customHeight="1">
      <c r="A16" s="204" t="s">
        <v>563</v>
      </c>
      <c r="B16" s="200"/>
      <c r="C16" s="200"/>
      <c r="D16" s="200"/>
      <c r="E16" s="200"/>
      <c r="F16" s="200"/>
      <c r="G16" s="201"/>
      <c r="H16" s="1"/>
      <c r="I16" s="1"/>
      <c r="J16" s="1"/>
      <c r="K16" s="1"/>
      <c r="L16" s="1"/>
      <c r="M16" s="1"/>
      <c r="N16" s="1"/>
      <c r="O16" s="1"/>
      <c r="P16" s="1"/>
      <c r="Q16" s="1"/>
      <c r="R16" s="1"/>
      <c r="S16" s="1"/>
      <c r="T16" s="1"/>
      <c r="U16" s="1"/>
      <c r="V16" s="1"/>
      <c r="W16" s="1"/>
      <c r="X16" s="1"/>
      <c r="Y16" s="1"/>
      <c r="Z16" s="1"/>
    </row>
    <row r="17" spans="1:26" ht="45.75" customHeight="1">
      <c r="A17" s="204" t="s">
        <v>564</v>
      </c>
      <c r="B17" s="200"/>
      <c r="C17" s="200"/>
      <c r="D17" s="200"/>
      <c r="E17" s="200"/>
      <c r="F17" s="200"/>
      <c r="G17" s="201"/>
      <c r="H17" s="1"/>
      <c r="I17" s="1"/>
      <c r="J17" s="1"/>
      <c r="K17" s="1"/>
      <c r="L17" s="1"/>
      <c r="M17" s="1"/>
      <c r="N17" s="1"/>
      <c r="O17" s="1"/>
      <c r="P17" s="1"/>
      <c r="Q17" s="1"/>
      <c r="R17" s="1"/>
      <c r="S17" s="1"/>
      <c r="T17" s="1"/>
      <c r="U17" s="1"/>
      <c r="V17" s="1"/>
      <c r="W17" s="1"/>
      <c r="X17" s="1"/>
      <c r="Y17" s="1"/>
      <c r="Z17" s="1"/>
    </row>
    <row r="18" spans="1:26" ht="69.75" customHeight="1">
      <c r="A18" s="289" t="s">
        <v>565</v>
      </c>
      <c r="B18" s="200"/>
      <c r="C18" s="200"/>
      <c r="D18" s="200"/>
      <c r="E18" s="200"/>
      <c r="F18" s="200"/>
      <c r="G18" s="201"/>
      <c r="H18" s="1"/>
      <c r="I18" s="1"/>
      <c r="J18" s="1"/>
      <c r="K18" s="1"/>
      <c r="L18" s="1"/>
      <c r="M18" s="1"/>
      <c r="N18" s="1"/>
      <c r="O18" s="1"/>
      <c r="P18" s="1"/>
      <c r="Q18" s="1"/>
      <c r="R18" s="1"/>
      <c r="S18" s="1"/>
      <c r="T18" s="1"/>
      <c r="U18" s="1"/>
      <c r="V18" s="1"/>
      <c r="W18" s="1"/>
      <c r="X18" s="1"/>
      <c r="Y18" s="1"/>
      <c r="Z18" s="1"/>
    </row>
    <row r="19" spans="1:26" ht="12" customHeight="1">
      <c r="A19" s="72"/>
      <c r="B19" s="72"/>
      <c r="C19" s="72"/>
      <c r="D19" s="72"/>
      <c r="E19" s="72"/>
      <c r="F19" s="72"/>
      <c r="G19" s="72"/>
      <c r="H19" s="1"/>
      <c r="I19" s="1"/>
      <c r="J19" s="1"/>
      <c r="K19" s="1"/>
      <c r="L19" s="1"/>
      <c r="M19" s="1"/>
      <c r="N19" s="1"/>
      <c r="O19" s="1"/>
      <c r="P19" s="1"/>
      <c r="Q19" s="1"/>
      <c r="R19" s="1"/>
      <c r="S19" s="1"/>
      <c r="T19" s="1"/>
      <c r="U19" s="1"/>
      <c r="V19" s="1"/>
      <c r="W19" s="1"/>
      <c r="X19" s="1"/>
      <c r="Y19" s="1"/>
      <c r="Z19" s="1"/>
    </row>
    <row r="20" spans="1:26" ht="12" customHeight="1">
      <c r="A20" s="72"/>
      <c r="B20" s="72"/>
      <c r="C20" s="72"/>
      <c r="D20" s="72"/>
      <c r="E20" s="72"/>
      <c r="F20" s="72"/>
      <c r="G20" s="72"/>
      <c r="H20" s="1"/>
      <c r="I20" s="1"/>
      <c r="J20" s="1"/>
      <c r="K20" s="1"/>
      <c r="L20" s="1"/>
      <c r="M20" s="1"/>
      <c r="N20" s="1"/>
      <c r="O20" s="1"/>
      <c r="P20" s="1"/>
      <c r="Q20" s="1"/>
      <c r="R20" s="1"/>
      <c r="S20" s="1"/>
      <c r="T20" s="1"/>
      <c r="U20" s="1"/>
      <c r="V20" s="1"/>
      <c r="W20" s="1"/>
      <c r="X20" s="1"/>
      <c r="Y20" s="1"/>
      <c r="Z20" s="1"/>
    </row>
    <row r="21" spans="1:26" ht="12"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9">
    <mergeCell ref="A17:G17"/>
    <mergeCell ref="A18:G18"/>
    <mergeCell ref="A1:G1"/>
    <mergeCell ref="A11:G11"/>
    <mergeCell ref="A12:G12"/>
    <mergeCell ref="A13:G13"/>
    <mergeCell ref="A14:G14"/>
    <mergeCell ref="A15:G15"/>
    <mergeCell ref="A16:G16"/>
  </mergeCells>
  <printOptions horizontalCentered="1"/>
  <pageMargins left="0.70866141732283472" right="0.70866141732283472" top="0.39370078740157483" bottom="0.3937007874015748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1000"/>
  <sheetViews>
    <sheetView showGridLines="0" workbookViewId="0">
      <selection sqref="A1:G2"/>
    </sheetView>
  </sheetViews>
  <sheetFormatPr defaultColWidth="14.453125" defaultRowHeight="15" customHeight="1"/>
  <cols>
    <col min="1" max="1" width="18.1796875" customWidth="1"/>
    <col min="2" max="2" width="18.26953125" customWidth="1"/>
    <col min="3" max="3" width="17.7265625" customWidth="1"/>
    <col min="4" max="4" width="14.7265625" customWidth="1"/>
    <col min="5" max="5" width="13.7265625" customWidth="1"/>
    <col min="7" max="7" width="16.453125" customWidth="1"/>
    <col min="8" max="8" width="9.453125" customWidth="1"/>
    <col min="9" max="19" width="10.81640625" customWidth="1"/>
  </cols>
  <sheetData>
    <row r="1" spans="1:8" ht="15.75" customHeight="1">
      <c r="A1" s="205" t="s">
        <v>48</v>
      </c>
      <c r="B1" s="191"/>
      <c r="C1" s="191"/>
      <c r="D1" s="191"/>
      <c r="E1" s="191"/>
      <c r="F1" s="191"/>
      <c r="G1" s="191"/>
    </row>
    <row r="2" spans="1:8" ht="15" customHeight="1">
      <c r="A2" s="191"/>
      <c r="B2" s="191"/>
      <c r="C2" s="191"/>
      <c r="D2" s="191"/>
      <c r="E2" s="191"/>
      <c r="F2" s="191"/>
      <c r="G2" s="191"/>
    </row>
    <row r="3" spans="1:8" ht="37.5" customHeight="1">
      <c r="A3" s="73" t="s">
        <v>485</v>
      </c>
      <c r="B3" s="73" t="s">
        <v>136</v>
      </c>
      <c r="C3" s="82" t="s">
        <v>566</v>
      </c>
      <c r="D3" s="82" t="s">
        <v>138</v>
      </c>
      <c r="E3" s="73" t="s">
        <v>300</v>
      </c>
      <c r="F3" s="73" t="s">
        <v>301</v>
      </c>
      <c r="G3" s="82" t="s">
        <v>302</v>
      </c>
    </row>
    <row r="4" spans="1:8" ht="12.75" customHeight="1">
      <c r="A4" s="74" t="s">
        <v>567</v>
      </c>
      <c r="B4" s="75">
        <v>542.6</v>
      </c>
      <c r="C4" s="159">
        <v>277.60000000000002</v>
      </c>
      <c r="D4" s="159">
        <v>276.2</v>
      </c>
      <c r="E4" s="159">
        <v>42.3</v>
      </c>
      <c r="F4" s="160">
        <v>223</v>
      </c>
      <c r="G4" s="75">
        <v>277.60000000000002</v>
      </c>
    </row>
    <row r="5" spans="1:8" ht="12.75" customHeight="1">
      <c r="A5" s="74" t="s">
        <v>568</v>
      </c>
      <c r="B5" s="75">
        <v>2887.2</v>
      </c>
      <c r="C5" s="159">
        <v>2144.9</v>
      </c>
      <c r="D5" s="159">
        <v>506.9</v>
      </c>
      <c r="E5" s="159">
        <v>43.9</v>
      </c>
      <c r="F5" s="160">
        <v>969</v>
      </c>
      <c r="G5" s="75">
        <v>2597.4</v>
      </c>
    </row>
    <row r="6" spans="1:8" ht="12.75" customHeight="1">
      <c r="A6" s="74" t="s">
        <v>569</v>
      </c>
      <c r="B6" s="75">
        <v>3509</v>
      </c>
      <c r="C6" s="159">
        <v>610</v>
      </c>
      <c r="D6" s="159">
        <v>610</v>
      </c>
      <c r="E6" s="159">
        <v>4.7</v>
      </c>
      <c r="F6" s="160">
        <v>17</v>
      </c>
      <c r="G6" s="75">
        <v>610</v>
      </c>
    </row>
    <row r="7" spans="1:8" ht="12.75" customHeight="1">
      <c r="A7" s="74" t="s">
        <v>570</v>
      </c>
      <c r="B7" s="75">
        <v>25.1</v>
      </c>
      <c r="C7" s="159">
        <v>15.1</v>
      </c>
      <c r="D7" s="159">
        <v>0</v>
      </c>
      <c r="E7" s="159">
        <v>0</v>
      </c>
      <c r="F7" s="160">
        <v>3</v>
      </c>
      <c r="G7" s="75">
        <v>15.1</v>
      </c>
    </row>
    <row r="8" spans="1:8" ht="12.75" customHeight="1">
      <c r="A8" s="74" t="s">
        <v>571</v>
      </c>
      <c r="B8" s="75">
        <v>1645.3</v>
      </c>
      <c r="C8" s="159">
        <v>1369.4</v>
      </c>
      <c r="D8" s="159">
        <v>168.4</v>
      </c>
      <c r="E8" s="159">
        <v>58.8</v>
      </c>
      <c r="F8" s="160">
        <v>378</v>
      </c>
      <c r="G8" s="75">
        <v>1369.4</v>
      </c>
    </row>
    <row r="9" spans="1:8" ht="12.75" customHeight="1">
      <c r="A9" s="74" t="s">
        <v>572</v>
      </c>
      <c r="B9" s="75">
        <v>560</v>
      </c>
      <c r="C9" s="159">
        <v>608.29999999999995</v>
      </c>
      <c r="D9" s="159">
        <v>427.4</v>
      </c>
      <c r="E9" s="159">
        <v>86.7</v>
      </c>
      <c r="F9" s="160">
        <v>36</v>
      </c>
      <c r="G9" s="75">
        <v>812.2</v>
      </c>
    </row>
    <row r="10" spans="1:8" ht="12.75" customHeight="1">
      <c r="A10" s="74" t="s">
        <v>573</v>
      </c>
      <c r="B10" s="75">
        <v>100</v>
      </c>
      <c r="C10" s="159">
        <v>73.3</v>
      </c>
      <c r="D10" s="159">
        <v>17.399999999999999</v>
      </c>
      <c r="E10" s="159">
        <v>5.4</v>
      </c>
      <c r="F10" s="160">
        <v>370</v>
      </c>
      <c r="G10" s="75">
        <v>73.3</v>
      </c>
    </row>
    <row r="11" spans="1:8" ht="12.75" customHeight="1">
      <c r="A11" s="74" t="s">
        <v>574</v>
      </c>
      <c r="B11" s="75">
        <v>2698</v>
      </c>
      <c r="C11" s="159">
        <v>1352</v>
      </c>
      <c r="D11" s="159">
        <v>1285.2</v>
      </c>
      <c r="E11" s="159">
        <v>488.7</v>
      </c>
      <c r="F11" s="160">
        <v>267</v>
      </c>
      <c r="G11" s="75">
        <v>2046.5</v>
      </c>
    </row>
    <row r="12" spans="1:8" ht="13.5" customHeight="1">
      <c r="A12" s="74" t="s">
        <v>575</v>
      </c>
      <c r="B12" s="75">
        <v>16920.400000000001</v>
      </c>
      <c r="C12" s="159">
        <v>12776.5</v>
      </c>
      <c r="D12" s="159">
        <v>381.8</v>
      </c>
      <c r="E12" s="159">
        <v>80.5</v>
      </c>
      <c r="F12" s="160">
        <v>954</v>
      </c>
      <c r="G12" s="75">
        <v>12837.4</v>
      </c>
    </row>
    <row r="13" spans="1:8" ht="12.75" customHeight="1">
      <c r="A13" s="74" t="s">
        <v>576</v>
      </c>
      <c r="B13" s="75">
        <v>525</v>
      </c>
      <c r="C13" s="159">
        <v>498.6</v>
      </c>
      <c r="D13" s="159">
        <v>498.6</v>
      </c>
      <c r="E13" s="159">
        <v>70.900000000000006</v>
      </c>
      <c r="F13" s="160">
        <v>1115</v>
      </c>
      <c r="G13" s="75">
        <v>554.6</v>
      </c>
    </row>
    <row r="14" spans="1:8" ht="12.75" customHeight="1">
      <c r="A14" s="74" t="s">
        <v>577</v>
      </c>
      <c r="B14" s="75">
        <v>200</v>
      </c>
      <c r="C14" s="159">
        <v>6</v>
      </c>
      <c r="D14" s="159">
        <v>6</v>
      </c>
      <c r="E14" s="159">
        <v>0</v>
      </c>
      <c r="F14" s="160">
        <v>1</v>
      </c>
      <c r="G14" s="75">
        <v>6</v>
      </c>
    </row>
    <row r="15" spans="1:8" ht="12.75" customHeight="1">
      <c r="A15" s="74" t="s">
        <v>578</v>
      </c>
      <c r="B15" s="75">
        <v>250</v>
      </c>
      <c r="C15" s="159">
        <v>43.5</v>
      </c>
      <c r="D15" s="159">
        <v>0</v>
      </c>
      <c r="E15" s="159">
        <v>0</v>
      </c>
      <c r="F15" s="160">
        <v>148</v>
      </c>
      <c r="G15" s="75">
        <v>43.5</v>
      </c>
    </row>
    <row r="16" spans="1:8" ht="16.5" customHeight="1">
      <c r="A16" s="116" t="s">
        <v>71</v>
      </c>
      <c r="B16" s="77">
        <f>+SUM(B4:B15)</f>
        <v>29862.6</v>
      </c>
      <c r="C16" s="77">
        <f t="shared" ref="C16:G16" si="0">SUM(C4:C15)</f>
        <v>19775.199999999997</v>
      </c>
      <c r="D16" s="77">
        <f t="shared" si="0"/>
        <v>4177.9000000000005</v>
      </c>
      <c r="E16" s="77">
        <f t="shared" si="0"/>
        <v>881.9</v>
      </c>
      <c r="F16" s="118">
        <f t="shared" si="0"/>
        <v>4481</v>
      </c>
      <c r="G16" s="77">
        <f t="shared" si="0"/>
        <v>21243</v>
      </c>
      <c r="H16" s="24"/>
    </row>
    <row r="17" spans="1:19" ht="15" customHeight="1">
      <c r="A17" s="265" t="s">
        <v>121</v>
      </c>
      <c r="B17" s="250"/>
      <c r="C17" s="250"/>
      <c r="D17" s="250"/>
      <c r="E17" s="250"/>
      <c r="F17" s="250"/>
      <c r="G17" s="250"/>
    </row>
    <row r="18" spans="1:19" ht="12.75" customHeight="1">
      <c r="A18" s="127"/>
      <c r="B18" s="127"/>
      <c r="C18" s="127"/>
      <c r="D18" s="127"/>
      <c r="E18" s="127"/>
      <c r="F18" s="127"/>
      <c r="G18" s="127"/>
    </row>
    <row r="19" spans="1:19" ht="18" customHeight="1">
      <c r="A19" s="204" t="s">
        <v>579</v>
      </c>
      <c r="B19" s="200"/>
      <c r="C19" s="200"/>
      <c r="D19" s="200"/>
      <c r="E19" s="200"/>
      <c r="F19" s="200"/>
      <c r="G19" s="201"/>
      <c r="H19" s="161"/>
      <c r="I19" s="161"/>
      <c r="J19" s="161"/>
      <c r="K19" s="161"/>
      <c r="L19" s="161"/>
      <c r="M19" s="161"/>
      <c r="N19" s="161"/>
      <c r="O19" s="161"/>
      <c r="P19" s="161"/>
      <c r="Q19" s="161"/>
      <c r="R19" s="161"/>
      <c r="S19" s="161"/>
    </row>
    <row r="20" spans="1:19" ht="39.75" customHeight="1">
      <c r="A20" s="288" t="s">
        <v>580</v>
      </c>
      <c r="B20" s="191"/>
      <c r="C20" s="191"/>
      <c r="D20" s="191"/>
      <c r="E20" s="191"/>
      <c r="F20" s="191"/>
      <c r="G20" s="191"/>
      <c r="H20" s="161"/>
      <c r="I20" s="161"/>
      <c r="J20" s="161"/>
      <c r="K20" s="161"/>
      <c r="L20" s="161"/>
      <c r="M20" s="161"/>
      <c r="N20" s="161"/>
      <c r="O20" s="161"/>
      <c r="P20" s="161"/>
      <c r="Q20" s="161"/>
      <c r="R20" s="161"/>
      <c r="S20" s="161"/>
    </row>
    <row r="21" spans="1:19" ht="22.5" customHeight="1">
      <c r="A21" s="263" t="s">
        <v>329</v>
      </c>
      <c r="B21" s="191"/>
      <c r="C21" s="191"/>
      <c r="D21" s="191"/>
      <c r="E21" s="191"/>
      <c r="F21" s="191"/>
      <c r="G21" s="191"/>
      <c r="H21" s="161"/>
      <c r="I21" s="161"/>
      <c r="J21" s="161"/>
      <c r="K21" s="161"/>
      <c r="L21" s="161"/>
      <c r="M21" s="161"/>
      <c r="N21" s="161"/>
      <c r="O21" s="161"/>
      <c r="P21" s="161"/>
      <c r="Q21" s="161"/>
      <c r="R21" s="161"/>
      <c r="S21" s="161"/>
    </row>
    <row r="22" spans="1:19" ht="40.5" customHeight="1">
      <c r="A22" s="263" t="s">
        <v>581</v>
      </c>
      <c r="B22" s="191"/>
      <c r="C22" s="191"/>
      <c r="D22" s="191"/>
      <c r="E22" s="191"/>
      <c r="F22" s="191"/>
      <c r="G22" s="191"/>
      <c r="H22" s="161"/>
      <c r="I22" s="161"/>
      <c r="J22" s="161"/>
      <c r="K22" s="161"/>
      <c r="L22" s="161"/>
      <c r="M22" s="161"/>
      <c r="N22" s="161"/>
      <c r="O22" s="161"/>
      <c r="P22" s="161"/>
      <c r="Q22" s="161"/>
      <c r="R22" s="161"/>
      <c r="S22" s="161"/>
    </row>
    <row r="23" spans="1:19" ht="33" customHeight="1">
      <c r="A23" s="293" t="s">
        <v>582</v>
      </c>
      <c r="B23" s="191"/>
      <c r="C23" s="191"/>
      <c r="D23" s="191"/>
      <c r="E23" s="191"/>
      <c r="F23" s="191"/>
      <c r="G23" s="191"/>
      <c r="H23" s="161"/>
      <c r="I23" s="161"/>
      <c r="J23" s="161"/>
      <c r="K23" s="161"/>
      <c r="L23" s="161"/>
      <c r="M23" s="161"/>
      <c r="N23" s="161"/>
      <c r="O23" s="161"/>
      <c r="P23" s="161"/>
      <c r="Q23" s="161"/>
      <c r="R23" s="161"/>
      <c r="S23" s="161"/>
    </row>
    <row r="24" spans="1:19" ht="42" customHeight="1">
      <c r="A24" s="263" t="s">
        <v>583</v>
      </c>
      <c r="B24" s="191"/>
      <c r="C24" s="191"/>
      <c r="D24" s="191"/>
      <c r="E24" s="191"/>
      <c r="F24" s="191"/>
      <c r="G24" s="191"/>
      <c r="H24" s="161"/>
      <c r="I24" s="161"/>
      <c r="J24" s="161"/>
      <c r="K24" s="161"/>
      <c r="L24" s="161"/>
      <c r="M24" s="161"/>
      <c r="N24" s="161"/>
      <c r="O24" s="161"/>
      <c r="P24" s="161"/>
      <c r="Q24" s="161"/>
      <c r="R24" s="161"/>
      <c r="S24" s="161"/>
    </row>
    <row r="25" spans="1:19" ht="36" customHeight="1">
      <c r="A25" s="263" t="s">
        <v>584</v>
      </c>
      <c r="B25" s="191"/>
      <c r="C25" s="191"/>
      <c r="D25" s="191"/>
      <c r="E25" s="191"/>
      <c r="F25" s="191"/>
      <c r="G25" s="191"/>
      <c r="H25" s="161"/>
      <c r="I25" s="161"/>
      <c r="J25" s="161"/>
      <c r="K25" s="161"/>
      <c r="L25" s="161"/>
      <c r="M25" s="161"/>
      <c r="N25" s="161"/>
      <c r="O25" s="161"/>
      <c r="P25" s="161"/>
      <c r="Q25" s="161"/>
      <c r="R25" s="161"/>
      <c r="S25" s="161"/>
    </row>
    <row r="26" spans="1:19" ht="27.75" customHeight="1">
      <c r="A26" s="263" t="s">
        <v>585</v>
      </c>
      <c r="B26" s="191"/>
      <c r="C26" s="191"/>
      <c r="D26" s="191"/>
      <c r="E26" s="191"/>
      <c r="F26" s="191"/>
      <c r="G26" s="191"/>
      <c r="H26" s="161"/>
      <c r="I26" s="161"/>
      <c r="J26" s="161"/>
      <c r="K26" s="161"/>
      <c r="L26" s="161"/>
      <c r="M26" s="161"/>
      <c r="N26" s="161"/>
      <c r="O26" s="161"/>
      <c r="P26" s="161"/>
      <c r="Q26" s="161"/>
      <c r="R26" s="161"/>
      <c r="S26" s="161"/>
    </row>
    <row r="27" spans="1:19" ht="36.75" customHeight="1">
      <c r="A27" s="293" t="s">
        <v>586</v>
      </c>
      <c r="B27" s="191"/>
      <c r="C27" s="191"/>
      <c r="D27" s="191"/>
      <c r="E27" s="191"/>
      <c r="F27" s="191"/>
      <c r="G27" s="191"/>
      <c r="H27" s="161"/>
      <c r="I27" s="161"/>
      <c r="J27" s="161"/>
      <c r="K27" s="161"/>
      <c r="L27" s="161"/>
      <c r="M27" s="161"/>
      <c r="N27" s="161"/>
      <c r="O27" s="161"/>
      <c r="P27" s="161"/>
      <c r="Q27" s="161"/>
      <c r="R27" s="161"/>
      <c r="S27" s="161"/>
    </row>
    <row r="28" spans="1:19" ht="12.75" customHeight="1">
      <c r="A28" s="127"/>
      <c r="B28" s="127"/>
      <c r="C28" s="127"/>
      <c r="D28" s="127"/>
      <c r="E28" s="127"/>
      <c r="F28" s="127"/>
      <c r="G28" s="127"/>
      <c r="H28" s="161"/>
      <c r="I28" s="161"/>
      <c r="J28" s="161"/>
      <c r="K28" s="161"/>
      <c r="L28" s="161"/>
      <c r="M28" s="161"/>
      <c r="N28" s="161"/>
      <c r="O28" s="161"/>
      <c r="P28" s="161"/>
      <c r="Q28" s="161"/>
      <c r="R28" s="161"/>
      <c r="S28" s="161"/>
    </row>
    <row r="29" spans="1:19" ht="12.75" customHeight="1">
      <c r="A29" s="127"/>
      <c r="B29" s="127"/>
      <c r="C29" s="127"/>
      <c r="D29" s="127"/>
      <c r="E29" s="127"/>
      <c r="F29" s="127"/>
      <c r="G29" s="127"/>
      <c r="H29" s="161"/>
      <c r="I29" s="161"/>
      <c r="J29" s="161"/>
      <c r="K29" s="161"/>
      <c r="L29" s="161"/>
      <c r="M29" s="161"/>
      <c r="N29" s="161"/>
      <c r="O29" s="161"/>
      <c r="P29" s="161"/>
      <c r="Q29" s="161"/>
      <c r="R29" s="161"/>
      <c r="S29" s="161"/>
    </row>
    <row r="30" spans="1:19" ht="12.75" customHeight="1">
      <c r="A30" s="161"/>
      <c r="B30" s="161"/>
      <c r="C30" s="161"/>
      <c r="D30" s="161"/>
      <c r="E30" s="161"/>
      <c r="F30" s="161"/>
      <c r="G30" s="161"/>
      <c r="H30" s="161"/>
      <c r="I30" s="161"/>
      <c r="J30" s="161"/>
      <c r="K30" s="161"/>
      <c r="L30" s="161"/>
      <c r="M30" s="161"/>
      <c r="N30" s="161"/>
      <c r="O30" s="161"/>
      <c r="P30" s="161"/>
      <c r="Q30" s="161"/>
      <c r="R30" s="161"/>
      <c r="S30" s="161"/>
    </row>
    <row r="31" spans="1:19" ht="12.75" customHeight="1">
      <c r="A31" s="161"/>
      <c r="B31" s="161"/>
      <c r="C31" s="161"/>
      <c r="D31" s="161"/>
      <c r="E31" s="161"/>
      <c r="F31" s="161"/>
      <c r="G31" s="161"/>
      <c r="H31" s="161"/>
      <c r="I31" s="161"/>
      <c r="J31" s="161"/>
      <c r="K31" s="161"/>
      <c r="L31" s="161"/>
      <c r="M31" s="161"/>
      <c r="N31" s="161"/>
      <c r="O31" s="161"/>
      <c r="P31" s="161"/>
      <c r="Q31" s="161"/>
      <c r="R31" s="161"/>
      <c r="S31" s="161"/>
    </row>
    <row r="32" spans="1:19" ht="12.75" customHeight="1">
      <c r="A32" s="161"/>
      <c r="B32" s="161"/>
      <c r="C32" s="161"/>
      <c r="D32" s="161"/>
      <c r="E32" s="161"/>
      <c r="F32" s="161"/>
      <c r="G32" s="161"/>
      <c r="H32" s="161"/>
      <c r="I32" s="161"/>
      <c r="J32" s="161"/>
      <c r="K32" s="161"/>
      <c r="L32" s="161"/>
      <c r="M32" s="161"/>
      <c r="N32" s="161"/>
      <c r="O32" s="161"/>
      <c r="P32" s="161"/>
      <c r="Q32" s="161"/>
      <c r="R32" s="161"/>
      <c r="S32" s="161"/>
    </row>
    <row r="33" spans="1:19" ht="12.75" customHeight="1">
      <c r="A33" s="161"/>
      <c r="B33" s="161"/>
      <c r="C33" s="161"/>
      <c r="D33" s="161"/>
      <c r="E33" s="161"/>
      <c r="F33" s="161"/>
      <c r="G33" s="161"/>
      <c r="H33" s="161"/>
      <c r="I33" s="161"/>
      <c r="J33" s="161"/>
      <c r="K33" s="161"/>
      <c r="L33" s="161"/>
      <c r="M33" s="161"/>
      <c r="N33" s="161"/>
      <c r="O33" s="161"/>
      <c r="P33" s="161"/>
      <c r="Q33" s="161"/>
      <c r="R33" s="161"/>
      <c r="S33" s="161"/>
    </row>
    <row r="34" spans="1:19" ht="12.75" customHeight="1">
      <c r="A34" s="161"/>
      <c r="B34" s="161"/>
      <c r="C34" s="161"/>
      <c r="D34" s="161"/>
      <c r="E34" s="161"/>
      <c r="F34" s="161"/>
      <c r="G34" s="161"/>
      <c r="H34" s="161"/>
      <c r="I34" s="161"/>
      <c r="J34" s="161"/>
      <c r="K34" s="161"/>
      <c r="L34" s="161"/>
      <c r="M34" s="161"/>
      <c r="N34" s="161"/>
      <c r="O34" s="161"/>
      <c r="P34" s="161"/>
      <c r="Q34" s="161"/>
      <c r="R34" s="161"/>
      <c r="S34" s="161"/>
    </row>
    <row r="35" spans="1:19" ht="12.75" customHeight="1"/>
    <row r="36" spans="1:19" ht="12.75" customHeight="1"/>
    <row r="37" spans="1:19" ht="12.75" customHeight="1"/>
    <row r="38" spans="1:19" ht="12.75" customHeight="1"/>
    <row r="39" spans="1:19" ht="12.75" customHeight="1"/>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24:G24"/>
    <mergeCell ref="A25:G25"/>
    <mergeCell ref="A26:G26"/>
    <mergeCell ref="A27:G27"/>
    <mergeCell ref="A1:G2"/>
    <mergeCell ref="A17:G17"/>
    <mergeCell ref="A19:G19"/>
    <mergeCell ref="A20:G20"/>
    <mergeCell ref="A21:G21"/>
    <mergeCell ref="A22:G22"/>
    <mergeCell ref="A23:G23"/>
  </mergeCells>
  <pageMargins left="0.70833333333333304" right="0.70833333333333304" top="0.74791666666666701" bottom="0.74791666666666701" header="0" footer="0"/>
  <pageSetup paperSize="9"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1000"/>
  <sheetViews>
    <sheetView showGridLines="0" workbookViewId="0">
      <selection sqref="A1:H2"/>
    </sheetView>
  </sheetViews>
  <sheetFormatPr defaultColWidth="14.453125" defaultRowHeight="15" customHeight="1"/>
  <cols>
    <col min="1" max="1" width="21.453125" customWidth="1"/>
    <col min="2" max="2" width="19.1796875" customWidth="1"/>
    <col min="3" max="3" width="16.453125" customWidth="1"/>
    <col min="4" max="4" width="16.1796875" customWidth="1"/>
    <col min="5" max="5" width="17.1796875" customWidth="1"/>
    <col min="6" max="6" width="14.26953125" customWidth="1"/>
    <col min="7" max="7" width="17" customWidth="1"/>
    <col min="8" max="8" width="14.26953125" customWidth="1"/>
    <col min="9" max="21" width="10.81640625" customWidth="1"/>
  </cols>
  <sheetData>
    <row r="1" spans="1:8" ht="15.75" customHeight="1">
      <c r="A1" s="205" t="s">
        <v>587</v>
      </c>
      <c r="B1" s="191"/>
      <c r="C1" s="191"/>
      <c r="D1" s="191"/>
      <c r="E1" s="191"/>
      <c r="F1" s="191"/>
      <c r="G1" s="191"/>
      <c r="H1" s="191"/>
    </row>
    <row r="2" spans="1:8" ht="15" customHeight="1">
      <c r="A2" s="191"/>
      <c r="B2" s="191"/>
      <c r="C2" s="191"/>
      <c r="D2" s="191"/>
      <c r="E2" s="191"/>
      <c r="F2" s="191"/>
      <c r="G2" s="191"/>
      <c r="H2" s="191"/>
    </row>
    <row r="3" spans="1:8" ht="15" customHeight="1">
      <c r="A3" s="51"/>
      <c r="B3" s="51"/>
      <c r="C3" s="51"/>
      <c r="D3" s="51"/>
      <c r="E3" s="51"/>
      <c r="F3" s="51"/>
      <c r="G3" s="51"/>
      <c r="H3" s="51"/>
    </row>
    <row r="4" spans="1:8" ht="25.5" customHeight="1">
      <c r="A4" s="73"/>
      <c r="B4" s="73" t="s">
        <v>485</v>
      </c>
      <c r="C4" s="73" t="s">
        <v>136</v>
      </c>
      <c r="D4" s="73" t="s">
        <v>137</v>
      </c>
      <c r="E4" s="82" t="s">
        <v>107</v>
      </c>
      <c r="F4" s="73" t="s">
        <v>108</v>
      </c>
      <c r="G4" s="73" t="s">
        <v>301</v>
      </c>
      <c r="H4" s="73" t="s">
        <v>302</v>
      </c>
    </row>
    <row r="5" spans="1:8" ht="14.25" customHeight="1">
      <c r="A5" s="210" t="s">
        <v>588</v>
      </c>
      <c r="B5" s="74" t="s">
        <v>243</v>
      </c>
      <c r="C5" s="162">
        <v>351.3</v>
      </c>
      <c r="D5" s="162">
        <v>333.3</v>
      </c>
      <c r="E5" s="162">
        <v>20.5</v>
      </c>
      <c r="F5" s="162">
        <v>4.3</v>
      </c>
      <c r="G5" s="163">
        <v>64</v>
      </c>
      <c r="H5" s="162">
        <v>590.79999999999995</v>
      </c>
    </row>
    <row r="6" spans="1:8" ht="14.25" customHeight="1">
      <c r="A6" s="207"/>
      <c r="B6" s="74" t="s">
        <v>589</v>
      </c>
      <c r="C6" s="162">
        <v>55</v>
      </c>
      <c r="D6" s="162">
        <v>54.8</v>
      </c>
      <c r="E6" s="162">
        <v>16.100000000000001</v>
      </c>
      <c r="F6" s="162">
        <v>7.8</v>
      </c>
      <c r="G6" s="163">
        <v>120</v>
      </c>
      <c r="H6" s="162">
        <v>167.8</v>
      </c>
    </row>
    <row r="7" spans="1:8" ht="14.25" customHeight="1">
      <c r="A7" s="208"/>
      <c r="B7" s="74" t="s">
        <v>241</v>
      </c>
      <c r="C7" s="162">
        <v>113.7</v>
      </c>
      <c r="D7" s="162">
        <v>112.5</v>
      </c>
      <c r="E7" s="162">
        <v>63</v>
      </c>
      <c r="F7" s="162">
        <v>30.7</v>
      </c>
      <c r="G7" s="163">
        <v>161</v>
      </c>
      <c r="H7" s="162">
        <v>139.1</v>
      </c>
    </row>
    <row r="8" spans="1:8" ht="14.25" customHeight="1">
      <c r="A8" s="210" t="s">
        <v>590</v>
      </c>
      <c r="B8" s="74" t="s">
        <v>591</v>
      </c>
      <c r="C8" s="162">
        <v>110</v>
      </c>
      <c r="D8" s="162">
        <v>109.3</v>
      </c>
      <c r="E8" s="162">
        <v>89</v>
      </c>
      <c r="F8" s="162">
        <v>55.5</v>
      </c>
      <c r="G8" s="163">
        <v>15</v>
      </c>
      <c r="H8" s="162">
        <v>165.2</v>
      </c>
    </row>
    <row r="9" spans="1:8" ht="14.25" customHeight="1">
      <c r="A9" s="207"/>
      <c r="B9" s="74" t="s">
        <v>592</v>
      </c>
      <c r="C9" s="162">
        <v>110</v>
      </c>
      <c r="D9" s="162">
        <v>119.3</v>
      </c>
      <c r="E9" s="162">
        <v>72.8</v>
      </c>
      <c r="F9" s="162">
        <v>42.2</v>
      </c>
      <c r="G9" s="163">
        <v>122</v>
      </c>
      <c r="H9" s="162">
        <v>126.3</v>
      </c>
    </row>
    <row r="10" spans="1:8" ht="14.25" customHeight="1">
      <c r="A10" s="207"/>
      <c r="B10" s="74" t="s">
        <v>593</v>
      </c>
      <c r="C10" s="162">
        <v>110</v>
      </c>
      <c r="D10" s="162">
        <v>110</v>
      </c>
      <c r="E10" s="162">
        <v>79.400000000000006</v>
      </c>
      <c r="F10" s="162">
        <v>60.2</v>
      </c>
      <c r="G10" s="163">
        <v>51</v>
      </c>
      <c r="H10" s="162">
        <v>112.6</v>
      </c>
    </row>
    <row r="11" spans="1:8" ht="14.25" customHeight="1">
      <c r="A11" s="207"/>
      <c r="B11" s="74" t="s">
        <v>594</v>
      </c>
      <c r="C11" s="162">
        <v>107</v>
      </c>
      <c r="D11" s="162">
        <v>106.6</v>
      </c>
      <c r="E11" s="162">
        <v>18.5</v>
      </c>
      <c r="F11" s="162">
        <v>7</v>
      </c>
      <c r="G11" s="163">
        <v>27</v>
      </c>
      <c r="H11" s="162">
        <v>118.5</v>
      </c>
    </row>
    <row r="12" spans="1:8" ht="14.25" customHeight="1">
      <c r="A12" s="208"/>
      <c r="B12" s="74" t="s">
        <v>595</v>
      </c>
      <c r="C12" s="162">
        <v>110</v>
      </c>
      <c r="D12" s="162">
        <v>110</v>
      </c>
      <c r="E12" s="162">
        <v>25.2</v>
      </c>
      <c r="F12" s="162">
        <v>16.600000000000001</v>
      </c>
      <c r="G12" s="163">
        <v>20</v>
      </c>
      <c r="H12" s="162">
        <v>335</v>
      </c>
    </row>
    <row r="13" spans="1:8" ht="14.25" customHeight="1">
      <c r="A13" s="210" t="s">
        <v>596</v>
      </c>
      <c r="B13" s="74" t="s">
        <v>226</v>
      </c>
      <c r="C13" s="162">
        <v>763.4</v>
      </c>
      <c r="D13" s="162">
        <v>712.7</v>
      </c>
      <c r="E13" s="162">
        <v>229.6</v>
      </c>
      <c r="F13" s="162">
        <v>76.8</v>
      </c>
      <c r="G13" s="163">
        <v>565</v>
      </c>
      <c r="H13" s="162">
        <v>826.8</v>
      </c>
    </row>
    <row r="14" spans="1:8" ht="14.25" customHeight="1">
      <c r="A14" s="207"/>
      <c r="B14" s="74" t="s">
        <v>232</v>
      </c>
      <c r="C14" s="162">
        <v>432</v>
      </c>
      <c r="D14" s="162">
        <v>368</v>
      </c>
      <c r="E14" s="162">
        <v>63.7</v>
      </c>
      <c r="F14" s="162">
        <v>27.1</v>
      </c>
      <c r="G14" s="163">
        <v>618</v>
      </c>
      <c r="H14" s="162">
        <v>406.4</v>
      </c>
    </row>
    <row r="15" spans="1:8" ht="14.25" customHeight="1">
      <c r="A15" s="207"/>
      <c r="B15" s="74" t="s">
        <v>231</v>
      </c>
      <c r="C15" s="162">
        <v>2790.2</v>
      </c>
      <c r="D15" s="162">
        <v>2669.4</v>
      </c>
      <c r="E15" s="162">
        <v>672.3</v>
      </c>
      <c r="F15" s="162">
        <v>138.19999999999999</v>
      </c>
      <c r="G15" s="163">
        <v>978</v>
      </c>
      <c r="H15" s="162">
        <v>3659.4</v>
      </c>
    </row>
    <row r="16" spans="1:8" ht="14.25" customHeight="1">
      <c r="A16" s="207"/>
      <c r="B16" s="74" t="s">
        <v>233</v>
      </c>
      <c r="C16" s="162">
        <v>2081.5</v>
      </c>
      <c r="D16" s="162">
        <v>1886.8</v>
      </c>
      <c r="E16" s="162">
        <v>488.2</v>
      </c>
      <c r="F16" s="162">
        <v>63.6</v>
      </c>
      <c r="G16" s="163">
        <v>1284</v>
      </c>
      <c r="H16" s="162">
        <v>1990.4</v>
      </c>
    </row>
    <row r="17" spans="1:21" ht="14.25" customHeight="1">
      <c r="A17" s="207"/>
      <c r="B17" s="74" t="s">
        <v>228</v>
      </c>
      <c r="C17" s="162">
        <v>576.20000000000005</v>
      </c>
      <c r="D17" s="162">
        <v>568.20000000000005</v>
      </c>
      <c r="E17" s="162">
        <v>215.7</v>
      </c>
      <c r="F17" s="162">
        <v>135.5</v>
      </c>
      <c r="G17" s="163">
        <v>796</v>
      </c>
      <c r="H17" s="162">
        <v>707.6</v>
      </c>
    </row>
    <row r="18" spans="1:21" ht="14.25" customHeight="1">
      <c r="A18" s="207"/>
      <c r="B18" s="74" t="s">
        <v>230</v>
      </c>
      <c r="C18" s="162">
        <v>1208.7</v>
      </c>
      <c r="D18" s="162">
        <v>1039</v>
      </c>
      <c r="E18" s="162">
        <v>268.2</v>
      </c>
      <c r="F18" s="162">
        <v>19.7</v>
      </c>
      <c r="G18" s="163">
        <v>745</v>
      </c>
      <c r="H18" s="162">
        <v>1053.4000000000001</v>
      </c>
    </row>
    <row r="19" spans="1:21" ht="14.25" customHeight="1">
      <c r="A19" s="207"/>
      <c r="B19" s="74" t="s">
        <v>236</v>
      </c>
      <c r="C19" s="162">
        <v>2190.4</v>
      </c>
      <c r="D19" s="162">
        <v>1400.6</v>
      </c>
      <c r="E19" s="162">
        <v>396.2</v>
      </c>
      <c r="F19" s="162">
        <v>246.7</v>
      </c>
      <c r="G19" s="163">
        <v>1378</v>
      </c>
      <c r="H19" s="162">
        <v>1524.1</v>
      </c>
    </row>
    <row r="20" spans="1:21" ht="14.25" customHeight="1">
      <c r="A20" s="208"/>
      <c r="B20" s="74" t="s">
        <v>597</v>
      </c>
      <c r="C20" s="162">
        <v>1576.3</v>
      </c>
      <c r="D20" s="162">
        <v>1194.0999999999999</v>
      </c>
      <c r="E20" s="162">
        <v>210.2</v>
      </c>
      <c r="F20" s="162">
        <v>120.8</v>
      </c>
      <c r="G20" s="163">
        <v>861</v>
      </c>
      <c r="H20" s="162">
        <v>1400.2</v>
      </c>
    </row>
    <row r="21" spans="1:21" ht="14.25" customHeight="1">
      <c r="A21" s="210" t="s">
        <v>598</v>
      </c>
      <c r="B21" s="74" t="s">
        <v>599</v>
      </c>
      <c r="C21" s="162">
        <v>311</v>
      </c>
      <c r="D21" s="162">
        <v>311</v>
      </c>
      <c r="E21" s="162">
        <v>131</v>
      </c>
      <c r="F21" s="162">
        <v>40.5</v>
      </c>
      <c r="G21" s="163">
        <v>42</v>
      </c>
      <c r="H21" s="162">
        <v>311</v>
      </c>
    </row>
    <row r="22" spans="1:21" ht="14.25" customHeight="1">
      <c r="A22" s="207"/>
      <c r="B22" s="74" t="s">
        <v>600</v>
      </c>
      <c r="C22" s="162">
        <v>233</v>
      </c>
      <c r="D22" s="162">
        <v>229.9</v>
      </c>
      <c r="E22" s="162">
        <v>34.9</v>
      </c>
      <c r="F22" s="162">
        <v>7.7</v>
      </c>
      <c r="G22" s="163">
        <v>82</v>
      </c>
      <c r="H22" s="162">
        <v>230.3</v>
      </c>
    </row>
    <row r="23" spans="1:21" ht="14.25" customHeight="1">
      <c r="A23" s="207"/>
      <c r="B23" s="74" t="s">
        <v>601</v>
      </c>
      <c r="C23" s="162">
        <v>136</v>
      </c>
      <c r="D23" s="162">
        <v>129</v>
      </c>
      <c r="E23" s="162">
        <v>41.1</v>
      </c>
      <c r="F23" s="162">
        <v>19.7</v>
      </c>
      <c r="G23" s="163">
        <v>221</v>
      </c>
      <c r="H23" s="162">
        <v>129</v>
      </c>
    </row>
    <row r="24" spans="1:21" ht="14.25" customHeight="1">
      <c r="A24" s="207"/>
      <c r="B24" s="74" t="s">
        <v>602</v>
      </c>
      <c r="C24" s="162">
        <v>335</v>
      </c>
      <c r="D24" s="162">
        <v>332.5</v>
      </c>
      <c r="E24" s="162">
        <v>57.9</v>
      </c>
      <c r="F24" s="162">
        <v>14.4</v>
      </c>
      <c r="G24" s="163">
        <v>114</v>
      </c>
      <c r="H24" s="162">
        <v>337.7</v>
      </c>
    </row>
    <row r="25" spans="1:21" ht="14.25" customHeight="1">
      <c r="A25" s="207"/>
      <c r="B25" s="74" t="s">
        <v>603</v>
      </c>
      <c r="C25" s="162">
        <v>335</v>
      </c>
      <c r="D25" s="162">
        <v>329</v>
      </c>
      <c r="E25" s="162">
        <v>42.5</v>
      </c>
      <c r="F25" s="162">
        <v>9.6999999999999993</v>
      </c>
      <c r="G25" s="163">
        <v>94</v>
      </c>
      <c r="H25" s="162">
        <v>371.5</v>
      </c>
    </row>
    <row r="26" spans="1:21" ht="14.25" customHeight="1">
      <c r="A26" s="207"/>
      <c r="B26" s="74" t="s">
        <v>604</v>
      </c>
      <c r="C26" s="162">
        <v>335</v>
      </c>
      <c r="D26" s="162">
        <v>152.80000000000001</v>
      </c>
      <c r="E26" s="162">
        <v>19.5</v>
      </c>
      <c r="F26" s="162">
        <v>13.8</v>
      </c>
      <c r="G26" s="163">
        <v>65</v>
      </c>
      <c r="H26" s="162">
        <v>152.80000000000001</v>
      </c>
    </row>
    <row r="27" spans="1:21" ht="14.25" customHeight="1">
      <c r="A27" s="208"/>
      <c r="B27" s="74" t="s">
        <v>605</v>
      </c>
      <c r="C27" s="162">
        <v>171</v>
      </c>
      <c r="D27" s="162">
        <v>161.69999999999999</v>
      </c>
      <c r="E27" s="162">
        <v>17.899999999999999</v>
      </c>
      <c r="F27" s="162">
        <v>6.7</v>
      </c>
      <c r="G27" s="163">
        <v>89</v>
      </c>
      <c r="H27" s="162">
        <v>168.4</v>
      </c>
    </row>
    <row r="28" spans="1:21" ht="14.25" customHeight="1">
      <c r="A28" s="294" t="s">
        <v>71</v>
      </c>
      <c r="B28" s="194"/>
      <c r="C28" s="164">
        <f t="shared" ref="C28:H28" si="0">SUM(C5:C27)</f>
        <v>14541.699999999999</v>
      </c>
      <c r="D28" s="164">
        <f t="shared" si="0"/>
        <v>12540.5</v>
      </c>
      <c r="E28" s="164">
        <f t="shared" si="0"/>
        <v>3273.3999999999996</v>
      </c>
      <c r="F28" s="164">
        <f t="shared" si="0"/>
        <v>1165.2000000000003</v>
      </c>
      <c r="G28" s="165">
        <f t="shared" si="0"/>
        <v>8512</v>
      </c>
      <c r="H28" s="164">
        <f t="shared" si="0"/>
        <v>15024.3</v>
      </c>
    </row>
    <row r="29" spans="1:21" ht="14.25" customHeight="1">
      <c r="A29" s="265" t="s">
        <v>121</v>
      </c>
      <c r="B29" s="250"/>
      <c r="C29" s="250"/>
      <c r="D29" s="250"/>
      <c r="E29" s="250"/>
      <c r="F29" s="250"/>
      <c r="G29" s="250"/>
      <c r="H29" s="250"/>
    </row>
    <row r="30" spans="1:21" ht="14.5">
      <c r="A30" s="127"/>
      <c r="B30" s="127"/>
      <c r="C30" s="127"/>
      <c r="D30" s="127"/>
      <c r="E30" s="127"/>
      <c r="F30" s="127"/>
      <c r="G30" s="127"/>
      <c r="H30" s="127"/>
    </row>
    <row r="31" spans="1:21" ht="21.75" customHeight="1">
      <c r="A31" s="204" t="s">
        <v>579</v>
      </c>
      <c r="B31" s="200"/>
      <c r="C31" s="200"/>
      <c r="D31" s="200"/>
      <c r="E31" s="200"/>
      <c r="F31" s="200"/>
      <c r="G31" s="201"/>
      <c r="H31" s="127"/>
      <c r="I31" s="161"/>
      <c r="J31" s="161"/>
      <c r="K31" s="161"/>
      <c r="L31" s="161"/>
      <c r="M31" s="161"/>
      <c r="N31" s="161"/>
      <c r="O31" s="161"/>
      <c r="P31" s="161"/>
      <c r="Q31" s="161"/>
      <c r="R31" s="161"/>
      <c r="S31" s="161"/>
      <c r="T31" s="161"/>
      <c r="U31" s="161"/>
    </row>
    <row r="32" spans="1:21" ht="51" customHeight="1">
      <c r="A32" s="288" t="s">
        <v>606</v>
      </c>
      <c r="B32" s="191"/>
      <c r="C32" s="191"/>
      <c r="D32" s="191"/>
      <c r="E32" s="191"/>
      <c r="F32" s="191"/>
      <c r="G32" s="191"/>
      <c r="H32" s="127"/>
      <c r="I32" s="161"/>
      <c r="J32" s="161"/>
      <c r="K32" s="161"/>
      <c r="L32" s="161"/>
      <c r="M32" s="161"/>
      <c r="N32" s="161"/>
      <c r="O32" s="161"/>
      <c r="P32" s="161"/>
      <c r="Q32" s="161"/>
      <c r="R32" s="161"/>
      <c r="S32" s="161"/>
      <c r="T32" s="161"/>
      <c r="U32" s="161"/>
    </row>
    <row r="33" spans="1:21" ht="36" customHeight="1">
      <c r="A33" s="263" t="s">
        <v>329</v>
      </c>
      <c r="B33" s="191"/>
      <c r="C33" s="191"/>
      <c r="D33" s="191"/>
      <c r="E33" s="191"/>
      <c r="F33" s="191"/>
      <c r="G33" s="191"/>
      <c r="H33" s="127"/>
      <c r="I33" s="161"/>
      <c r="J33" s="161"/>
      <c r="K33" s="161"/>
      <c r="L33" s="161"/>
      <c r="M33" s="161"/>
      <c r="N33" s="161"/>
      <c r="O33" s="161"/>
      <c r="P33" s="161"/>
      <c r="Q33" s="161"/>
      <c r="R33" s="161"/>
      <c r="S33" s="161"/>
      <c r="T33" s="161"/>
      <c r="U33" s="161"/>
    </row>
    <row r="34" spans="1:21" ht="24.75" customHeight="1">
      <c r="A34" s="263" t="s">
        <v>607</v>
      </c>
      <c r="B34" s="191"/>
      <c r="C34" s="191"/>
      <c r="D34" s="191"/>
      <c r="E34" s="191"/>
      <c r="F34" s="191"/>
      <c r="G34" s="191"/>
      <c r="H34" s="191"/>
      <c r="I34" s="161"/>
      <c r="J34" s="161"/>
      <c r="K34" s="161"/>
      <c r="L34" s="161"/>
      <c r="M34" s="161"/>
      <c r="N34" s="161"/>
      <c r="O34" s="161"/>
      <c r="P34" s="161"/>
      <c r="Q34" s="161"/>
      <c r="R34" s="161"/>
      <c r="S34" s="161"/>
      <c r="T34" s="161"/>
      <c r="U34" s="161"/>
    </row>
    <row r="35" spans="1:21" ht="33.75" customHeight="1">
      <c r="A35" s="263" t="s">
        <v>608</v>
      </c>
      <c r="B35" s="191"/>
      <c r="C35" s="191"/>
      <c r="D35" s="191"/>
      <c r="E35" s="191"/>
      <c r="F35" s="191"/>
      <c r="G35" s="191"/>
      <c r="H35" s="191"/>
      <c r="I35" s="161"/>
      <c r="J35" s="161"/>
      <c r="K35" s="161"/>
      <c r="L35" s="161"/>
      <c r="M35" s="161"/>
      <c r="N35" s="161"/>
      <c r="O35" s="161"/>
      <c r="P35" s="161"/>
      <c r="Q35" s="161"/>
      <c r="R35" s="161"/>
      <c r="S35" s="161"/>
      <c r="T35" s="161"/>
      <c r="U35" s="161"/>
    </row>
    <row r="36" spans="1:21" ht="12.75" customHeight="1">
      <c r="A36" s="127"/>
      <c r="B36" s="127"/>
      <c r="C36" s="127"/>
      <c r="D36" s="127"/>
      <c r="E36" s="127"/>
      <c r="F36" s="127"/>
      <c r="G36" s="127"/>
      <c r="H36" s="127"/>
    </row>
    <row r="37" spans="1:21" ht="12.75" customHeight="1">
      <c r="B37" s="38"/>
      <c r="C37" s="38"/>
      <c r="D37" s="38"/>
      <c r="E37" s="38"/>
      <c r="F37" s="38"/>
      <c r="G37" s="38"/>
      <c r="H37" s="38"/>
    </row>
    <row r="38" spans="1:21" ht="12.75" customHeight="1">
      <c r="A38" s="38"/>
      <c r="B38" s="38"/>
      <c r="C38" s="38"/>
      <c r="D38" s="38"/>
      <c r="E38" s="38"/>
      <c r="F38" s="38"/>
      <c r="G38" s="38"/>
      <c r="H38" s="38"/>
    </row>
    <row r="39" spans="1:21" ht="12.75" customHeight="1">
      <c r="A39" s="38"/>
      <c r="B39" s="38"/>
      <c r="C39" s="38"/>
      <c r="D39" s="38"/>
      <c r="E39" s="38"/>
      <c r="F39" s="38"/>
      <c r="G39" s="38"/>
      <c r="H39" s="38"/>
    </row>
    <row r="40" spans="1:21" ht="12.75" customHeight="1">
      <c r="A40" s="38"/>
      <c r="B40" s="38"/>
      <c r="C40" s="38"/>
      <c r="D40" s="38"/>
      <c r="E40" s="38"/>
      <c r="F40" s="38"/>
      <c r="G40" s="38"/>
      <c r="H40" s="38"/>
    </row>
    <row r="41" spans="1:21" ht="12.75" customHeight="1">
      <c r="A41" s="38"/>
      <c r="B41" s="38"/>
      <c r="C41" s="38"/>
      <c r="D41" s="38"/>
      <c r="E41" s="38"/>
      <c r="F41" s="38"/>
      <c r="G41" s="38"/>
      <c r="H41" s="38"/>
    </row>
    <row r="42" spans="1:21" ht="12.75" customHeight="1">
      <c r="A42" s="38"/>
      <c r="B42" s="38"/>
      <c r="C42" s="38"/>
      <c r="D42" s="38"/>
      <c r="E42" s="38"/>
      <c r="F42" s="38"/>
      <c r="G42" s="38"/>
      <c r="H42" s="38"/>
    </row>
    <row r="43" spans="1:21" ht="12.75" customHeight="1">
      <c r="A43" s="38"/>
      <c r="B43" s="38"/>
      <c r="C43" s="38"/>
      <c r="D43" s="38"/>
      <c r="E43" s="38"/>
      <c r="F43" s="38"/>
      <c r="G43" s="38"/>
      <c r="H43" s="38"/>
    </row>
    <row r="44" spans="1:21" ht="12.75" customHeight="1">
      <c r="A44" s="38"/>
      <c r="B44" s="38"/>
      <c r="C44" s="38"/>
      <c r="D44" s="38"/>
      <c r="E44" s="38"/>
      <c r="F44" s="38"/>
      <c r="G44" s="38"/>
      <c r="H44" s="38"/>
    </row>
    <row r="45" spans="1:21" ht="12.75" customHeight="1">
      <c r="A45" s="38"/>
      <c r="B45" s="38"/>
      <c r="C45" s="38"/>
      <c r="D45" s="38"/>
      <c r="E45" s="38"/>
      <c r="F45" s="38"/>
      <c r="G45" s="38"/>
      <c r="H45" s="38"/>
    </row>
    <row r="46" spans="1:21" ht="12.75" customHeight="1">
      <c r="A46" s="38"/>
      <c r="B46" s="38"/>
      <c r="C46" s="38"/>
      <c r="D46" s="38"/>
      <c r="E46" s="38"/>
      <c r="F46" s="38"/>
      <c r="G46" s="38"/>
      <c r="H46" s="38"/>
    </row>
    <row r="47" spans="1:21" ht="12.75" customHeight="1">
      <c r="A47" s="38"/>
      <c r="B47" s="38"/>
      <c r="C47" s="38"/>
      <c r="D47" s="38"/>
      <c r="E47" s="38"/>
      <c r="F47" s="38"/>
      <c r="G47" s="38"/>
      <c r="H47" s="38"/>
    </row>
    <row r="48" spans="1:21" ht="12.75" customHeight="1">
      <c r="A48" s="38"/>
      <c r="B48" s="38"/>
      <c r="C48" s="38"/>
      <c r="D48" s="38"/>
      <c r="E48" s="38"/>
      <c r="F48" s="38"/>
      <c r="G48" s="38"/>
      <c r="H48" s="38"/>
    </row>
    <row r="49" spans="1:8" ht="12.75" customHeight="1">
      <c r="A49" s="38"/>
      <c r="B49" s="38"/>
      <c r="C49" s="38"/>
      <c r="D49" s="38"/>
      <c r="E49" s="38"/>
      <c r="F49" s="38"/>
      <c r="G49" s="38"/>
      <c r="H49" s="38"/>
    </row>
    <row r="50" spans="1:8" ht="12.75" customHeight="1">
      <c r="A50" s="38"/>
      <c r="B50" s="38"/>
      <c r="C50" s="38"/>
      <c r="D50" s="38"/>
      <c r="E50" s="38"/>
      <c r="F50" s="38"/>
      <c r="G50" s="38"/>
      <c r="H50" s="38"/>
    </row>
    <row r="51" spans="1:8" ht="12.75" customHeight="1">
      <c r="A51" s="38"/>
      <c r="B51" s="38"/>
      <c r="C51" s="38"/>
      <c r="D51" s="38"/>
      <c r="E51" s="38"/>
      <c r="F51" s="38"/>
      <c r="G51" s="38"/>
      <c r="H51" s="38"/>
    </row>
    <row r="52" spans="1:8" ht="12.75" customHeight="1">
      <c r="A52" s="38"/>
      <c r="B52" s="38"/>
      <c r="C52" s="38"/>
      <c r="D52" s="38"/>
      <c r="E52" s="38"/>
      <c r="F52" s="38"/>
      <c r="G52" s="38"/>
      <c r="H52" s="38"/>
    </row>
    <row r="53" spans="1:8" ht="12.75" customHeight="1">
      <c r="A53" s="38"/>
      <c r="B53" s="38"/>
      <c r="C53" s="38"/>
      <c r="D53" s="38"/>
      <c r="E53" s="38"/>
      <c r="F53" s="38"/>
      <c r="G53" s="38"/>
      <c r="H53" s="38"/>
    </row>
    <row r="54" spans="1:8" ht="12.75" customHeight="1">
      <c r="A54" s="38"/>
      <c r="B54" s="38"/>
      <c r="C54" s="38"/>
      <c r="D54" s="38"/>
      <c r="E54" s="38"/>
      <c r="F54" s="38"/>
      <c r="G54" s="38"/>
      <c r="H54" s="38"/>
    </row>
    <row r="55" spans="1:8" ht="12.75" customHeight="1">
      <c r="A55" s="38"/>
      <c r="B55" s="38"/>
      <c r="C55" s="38"/>
      <c r="D55" s="38"/>
      <c r="E55" s="38"/>
      <c r="F55" s="38"/>
      <c r="G55" s="38"/>
      <c r="H55" s="38"/>
    </row>
    <row r="56" spans="1:8" ht="12.75" customHeight="1">
      <c r="A56" s="38"/>
      <c r="B56" s="38"/>
      <c r="C56" s="38"/>
      <c r="D56" s="38"/>
      <c r="E56" s="38"/>
      <c r="F56" s="38"/>
      <c r="G56" s="38"/>
      <c r="H56" s="38"/>
    </row>
    <row r="57" spans="1:8" ht="12.75" customHeight="1">
      <c r="A57" s="38"/>
      <c r="B57" s="38"/>
      <c r="C57" s="38"/>
      <c r="D57" s="38"/>
      <c r="E57" s="38"/>
      <c r="F57" s="38"/>
      <c r="G57" s="38"/>
      <c r="H57" s="38"/>
    </row>
    <row r="58" spans="1:8" ht="12.75" customHeight="1">
      <c r="A58" s="38"/>
      <c r="B58" s="38"/>
      <c r="C58" s="38"/>
      <c r="D58" s="38"/>
      <c r="E58" s="38"/>
      <c r="F58" s="38"/>
      <c r="G58" s="38"/>
      <c r="H58" s="38"/>
    </row>
    <row r="59" spans="1:8" ht="12.75" customHeight="1">
      <c r="A59" s="38"/>
      <c r="B59" s="38"/>
      <c r="C59" s="38"/>
      <c r="D59" s="38"/>
      <c r="E59" s="38"/>
      <c r="F59" s="38"/>
      <c r="G59" s="38"/>
      <c r="H59" s="38"/>
    </row>
    <row r="60" spans="1:8" ht="12.75" customHeight="1">
      <c r="A60" s="38"/>
      <c r="B60" s="38"/>
      <c r="C60" s="38"/>
      <c r="D60" s="38"/>
      <c r="E60" s="38"/>
      <c r="F60" s="38"/>
      <c r="G60" s="38"/>
      <c r="H60" s="38"/>
    </row>
    <row r="61" spans="1:8" ht="12.75" customHeight="1">
      <c r="A61" s="38"/>
      <c r="B61" s="38"/>
      <c r="C61" s="38"/>
      <c r="D61" s="38"/>
      <c r="E61" s="38"/>
      <c r="F61" s="38"/>
      <c r="G61" s="38"/>
      <c r="H61" s="38"/>
    </row>
    <row r="62" spans="1:8" ht="12.75" customHeight="1">
      <c r="A62" s="38"/>
      <c r="B62" s="38"/>
      <c r="C62" s="38"/>
      <c r="D62" s="38"/>
      <c r="E62" s="38"/>
      <c r="F62" s="38"/>
      <c r="G62" s="38"/>
      <c r="H62" s="38"/>
    </row>
    <row r="63" spans="1:8" ht="12.75" customHeight="1">
      <c r="A63" s="38"/>
      <c r="B63" s="38"/>
      <c r="C63" s="38"/>
      <c r="D63" s="38"/>
      <c r="E63" s="38"/>
      <c r="F63" s="38"/>
      <c r="G63" s="38"/>
      <c r="H63" s="38"/>
    </row>
    <row r="64" spans="1:8" ht="12.75" customHeight="1">
      <c r="A64" s="38"/>
      <c r="B64" s="38"/>
      <c r="C64" s="38"/>
      <c r="D64" s="38"/>
      <c r="E64" s="38"/>
      <c r="F64" s="38"/>
      <c r="G64" s="38"/>
      <c r="H64" s="38"/>
    </row>
    <row r="65" spans="1:8" ht="12.75" customHeight="1">
      <c r="A65" s="38"/>
      <c r="B65" s="38"/>
      <c r="C65" s="38"/>
      <c r="D65" s="38"/>
      <c r="E65" s="38"/>
      <c r="F65" s="38"/>
      <c r="G65" s="38"/>
      <c r="H65" s="38"/>
    </row>
    <row r="66" spans="1:8" ht="12.75" customHeight="1">
      <c r="A66" s="38"/>
      <c r="B66" s="38"/>
      <c r="C66" s="38"/>
      <c r="D66" s="38"/>
      <c r="E66" s="38"/>
      <c r="F66" s="38"/>
      <c r="G66" s="38"/>
      <c r="H66" s="38"/>
    </row>
    <row r="67" spans="1:8" ht="12.75" customHeight="1">
      <c r="A67" s="38"/>
      <c r="B67" s="38"/>
      <c r="C67" s="38"/>
      <c r="D67" s="38"/>
      <c r="E67" s="38"/>
      <c r="F67" s="38"/>
      <c r="G67" s="38"/>
      <c r="H67" s="38"/>
    </row>
    <row r="68" spans="1:8" ht="12.75" customHeight="1">
      <c r="A68" s="38"/>
      <c r="B68" s="38"/>
      <c r="C68" s="38"/>
      <c r="D68" s="38"/>
      <c r="E68" s="38"/>
      <c r="F68" s="38"/>
      <c r="G68" s="38"/>
      <c r="H68" s="38"/>
    </row>
    <row r="69" spans="1:8" ht="12.75" customHeight="1">
      <c r="A69" s="38"/>
      <c r="B69" s="38"/>
      <c r="C69" s="38"/>
      <c r="D69" s="38"/>
      <c r="E69" s="38"/>
      <c r="F69" s="38"/>
      <c r="G69" s="38"/>
      <c r="H69" s="38"/>
    </row>
    <row r="70" spans="1:8" ht="12.75" customHeight="1">
      <c r="A70" s="38"/>
      <c r="B70" s="38"/>
      <c r="C70" s="38"/>
      <c r="D70" s="38"/>
      <c r="E70" s="38"/>
      <c r="F70" s="38"/>
      <c r="G70" s="38"/>
      <c r="H70" s="38"/>
    </row>
    <row r="71" spans="1:8" ht="12.75" customHeight="1">
      <c r="A71" s="38"/>
      <c r="B71" s="38"/>
      <c r="C71" s="38"/>
      <c r="D71" s="38"/>
      <c r="E71" s="38"/>
      <c r="F71" s="38"/>
      <c r="G71" s="38"/>
      <c r="H71" s="38"/>
    </row>
    <row r="72" spans="1:8" ht="12.75" customHeight="1">
      <c r="A72" s="38"/>
      <c r="B72" s="38"/>
      <c r="C72" s="38"/>
      <c r="D72" s="38"/>
      <c r="E72" s="38"/>
      <c r="F72" s="38"/>
      <c r="G72" s="38"/>
      <c r="H72" s="38"/>
    </row>
    <row r="73" spans="1:8" ht="12.75" customHeight="1">
      <c r="A73" s="38"/>
      <c r="B73" s="38"/>
      <c r="C73" s="38"/>
      <c r="D73" s="38"/>
      <c r="E73" s="38"/>
      <c r="F73" s="38"/>
      <c r="G73" s="38"/>
      <c r="H73" s="38"/>
    </row>
    <row r="74" spans="1:8" ht="12.75" customHeight="1">
      <c r="A74" s="38"/>
      <c r="B74" s="38"/>
      <c r="C74" s="38"/>
      <c r="D74" s="38"/>
      <c r="E74" s="38"/>
      <c r="F74" s="38"/>
      <c r="G74" s="38"/>
      <c r="H74" s="38"/>
    </row>
    <row r="75" spans="1:8" ht="12.75" customHeight="1">
      <c r="A75" s="38"/>
      <c r="B75" s="38"/>
      <c r="C75" s="38"/>
      <c r="D75" s="38"/>
      <c r="E75" s="38"/>
      <c r="F75" s="38"/>
      <c r="G75" s="38"/>
      <c r="H75" s="38"/>
    </row>
    <row r="76" spans="1:8" ht="12.75" customHeight="1">
      <c r="A76" s="38"/>
      <c r="B76" s="38"/>
      <c r="C76" s="38"/>
      <c r="D76" s="38"/>
      <c r="E76" s="38"/>
      <c r="F76" s="38"/>
      <c r="G76" s="38"/>
      <c r="H76" s="38"/>
    </row>
    <row r="77" spans="1:8" ht="12.75" customHeight="1">
      <c r="A77" s="38"/>
      <c r="B77" s="38"/>
      <c r="C77" s="38"/>
      <c r="D77" s="38"/>
      <c r="E77" s="38"/>
      <c r="F77" s="38"/>
      <c r="G77" s="38"/>
      <c r="H77" s="38"/>
    </row>
    <row r="78" spans="1:8" ht="12.75" customHeight="1">
      <c r="A78" s="38"/>
      <c r="B78" s="38"/>
      <c r="C78" s="38"/>
      <c r="D78" s="38"/>
      <c r="E78" s="38"/>
      <c r="F78" s="38"/>
      <c r="G78" s="38"/>
      <c r="H78" s="38"/>
    </row>
    <row r="79" spans="1:8" ht="12.75" customHeight="1">
      <c r="A79" s="38"/>
      <c r="B79" s="38"/>
      <c r="C79" s="38"/>
      <c r="D79" s="38"/>
      <c r="E79" s="38"/>
      <c r="F79" s="38"/>
      <c r="G79" s="38"/>
      <c r="H79" s="38"/>
    </row>
    <row r="80" spans="1:8" ht="12.75" customHeight="1">
      <c r="A80" s="38"/>
      <c r="B80" s="38"/>
      <c r="C80" s="38"/>
      <c r="D80" s="38"/>
      <c r="E80" s="38"/>
      <c r="F80" s="38"/>
      <c r="G80" s="38"/>
      <c r="H80" s="38"/>
    </row>
    <row r="81" spans="1:8" ht="12.75" customHeight="1">
      <c r="A81" s="38"/>
      <c r="B81" s="38"/>
      <c r="C81" s="38"/>
      <c r="D81" s="38"/>
      <c r="E81" s="38"/>
      <c r="F81" s="38"/>
      <c r="G81" s="38"/>
      <c r="H81" s="38"/>
    </row>
    <row r="82" spans="1:8" ht="12.75" customHeight="1">
      <c r="A82" s="38"/>
      <c r="B82" s="38"/>
      <c r="C82" s="38"/>
      <c r="D82" s="38"/>
      <c r="E82" s="38"/>
      <c r="F82" s="38"/>
      <c r="G82" s="38"/>
      <c r="H82" s="38"/>
    </row>
    <row r="83" spans="1:8" ht="12.75" customHeight="1">
      <c r="A83" s="38"/>
      <c r="B83" s="38"/>
      <c r="C83" s="38"/>
      <c r="D83" s="38"/>
      <c r="E83" s="38"/>
      <c r="F83" s="38"/>
      <c r="G83" s="38"/>
      <c r="H83" s="38"/>
    </row>
    <row r="84" spans="1:8" ht="12.75" customHeight="1">
      <c r="A84" s="38"/>
      <c r="B84" s="38"/>
      <c r="C84" s="38"/>
      <c r="D84" s="38"/>
      <c r="E84" s="38"/>
      <c r="F84" s="38"/>
      <c r="G84" s="38"/>
      <c r="H84" s="38"/>
    </row>
    <row r="85" spans="1:8" ht="12.75" customHeight="1">
      <c r="A85" s="38"/>
      <c r="B85" s="38"/>
      <c r="C85" s="38"/>
      <c r="D85" s="38"/>
      <c r="E85" s="38"/>
      <c r="F85" s="38"/>
      <c r="G85" s="38"/>
      <c r="H85" s="38"/>
    </row>
    <row r="86" spans="1:8" ht="12.75" customHeight="1">
      <c r="A86" s="38"/>
      <c r="B86" s="38"/>
      <c r="C86" s="38"/>
      <c r="D86" s="38"/>
      <c r="E86" s="38"/>
      <c r="F86" s="38"/>
      <c r="G86" s="38"/>
      <c r="H86" s="38"/>
    </row>
    <row r="87" spans="1:8" ht="12.75" customHeight="1">
      <c r="A87" s="38"/>
      <c r="B87" s="38"/>
      <c r="C87" s="38"/>
      <c r="D87" s="38"/>
      <c r="E87" s="38"/>
      <c r="F87" s="38"/>
      <c r="G87" s="38"/>
      <c r="H87" s="38"/>
    </row>
    <row r="88" spans="1:8" ht="12.75" customHeight="1">
      <c r="A88" s="38"/>
      <c r="B88" s="38"/>
      <c r="C88" s="38"/>
      <c r="D88" s="38"/>
      <c r="E88" s="38"/>
      <c r="F88" s="38"/>
      <c r="G88" s="38"/>
      <c r="H88" s="38"/>
    </row>
    <row r="89" spans="1:8" ht="12.75" customHeight="1">
      <c r="A89" s="38"/>
      <c r="B89" s="38"/>
      <c r="C89" s="38"/>
      <c r="D89" s="38"/>
      <c r="E89" s="38"/>
      <c r="F89" s="38"/>
      <c r="G89" s="38"/>
      <c r="H89" s="38"/>
    </row>
    <row r="90" spans="1:8" ht="12.75" customHeight="1">
      <c r="A90" s="38"/>
      <c r="B90" s="38"/>
      <c r="C90" s="38"/>
      <c r="D90" s="38"/>
      <c r="E90" s="38"/>
      <c r="F90" s="38"/>
      <c r="G90" s="38"/>
      <c r="H90" s="38"/>
    </row>
    <row r="91" spans="1:8" ht="12.75" customHeight="1">
      <c r="A91" s="38"/>
      <c r="B91" s="38"/>
      <c r="C91" s="38"/>
      <c r="D91" s="38"/>
      <c r="E91" s="38"/>
      <c r="F91" s="38"/>
      <c r="G91" s="38"/>
      <c r="H91" s="38"/>
    </row>
    <row r="92" spans="1:8" ht="12.75" customHeight="1">
      <c r="A92" s="38"/>
      <c r="B92" s="38"/>
      <c r="C92" s="38"/>
      <c r="D92" s="38"/>
      <c r="E92" s="38"/>
      <c r="F92" s="38"/>
      <c r="G92" s="38"/>
      <c r="H92" s="38"/>
    </row>
    <row r="93" spans="1:8" ht="12.75" customHeight="1">
      <c r="A93" s="38"/>
      <c r="B93" s="38"/>
      <c r="C93" s="38"/>
      <c r="D93" s="38"/>
      <c r="E93" s="38"/>
      <c r="F93" s="38"/>
      <c r="G93" s="38"/>
      <c r="H93" s="38"/>
    </row>
    <row r="94" spans="1:8" ht="12.75" customHeight="1">
      <c r="A94" s="38"/>
      <c r="B94" s="38"/>
      <c r="C94" s="38"/>
      <c r="D94" s="38"/>
      <c r="E94" s="38"/>
      <c r="F94" s="38"/>
      <c r="G94" s="38"/>
      <c r="H94" s="38"/>
    </row>
    <row r="95" spans="1:8" ht="12.75" customHeight="1">
      <c r="A95" s="38"/>
      <c r="B95" s="38"/>
      <c r="C95" s="38"/>
      <c r="D95" s="38"/>
      <c r="E95" s="38"/>
      <c r="F95" s="38"/>
      <c r="G95" s="38"/>
      <c r="H95" s="38"/>
    </row>
    <row r="96" spans="1:8" ht="12.75" customHeight="1">
      <c r="A96" s="38"/>
      <c r="B96" s="38"/>
      <c r="C96" s="38"/>
      <c r="D96" s="38"/>
      <c r="E96" s="38"/>
      <c r="F96" s="38"/>
      <c r="G96" s="38"/>
      <c r="H96" s="38"/>
    </row>
    <row r="97" spans="1:8" ht="12.75" customHeight="1">
      <c r="A97" s="38"/>
      <c r="B97" s="38"/>
      <c r="C97" s="38"/>
      <c r="D97" s="38"/>
      <c r="E97" s="38"/>
      <c r="F97" s="38"/>
      <c r="G97" s="38"/>
      <c r="H97" s="38"/>
    </row>
    <row r="98" spans="1:8" ht="12.75" customHeight="1">
      <c r="A98" s="38"/>
      <c r="B98" s="38"/>
      <c r="C98" s="38"/>
      <c r="D98" s="38"/>
      <c r="E98" s="38"/>
      <c r="F98" s="38"/>
      <c r="G98" s="38"/>
      <c r="H98" s="38"/>
    </row>
    <row r="99" spans="1:8" ht="12.75" customHeight="1">
      <c r="A99" s="38"/>
      <c r="B99" s="38"/>
      <c r="C99" s="38"/>
      <c r="D99" s="38"/>
      <c r="E99" s="38"/>
      <c r="F99" s="38"/>
      <c r="G99" s="38"/>
      <c r="H99" s="38"/>
    </row>
    <row r="100" spans="1:8" ht="12.75" customHeight="1">
      <c r="A100" s="38"/>
      <c r="B100" s="38"/>
      <c r="C100" s="38"/>
      <c r="D100" s="38"/>
      <c r="E100" s="38"/>
      <c r="F100" s="38"/>
      <c r="G100" s="38"/>
      <c r="H100" s="38"/>
    </row>
    <row r="101" spans="1:8" ht="12.75" customHeight="1">
      <c r="A101" s="38"/>
      <c r="B101" s="38"/>
      <c r="C101" s="38"/>
      <c r="D101" s="38"/>
      <c r="E101" s="38"/>
      <c r="F101" s="38"/>
      <c r="G101" s="38"/>
      <c r="H101" s="38"/>
    </row>
    <row r="102" spans="1:8" ht="12.75" customHeight="1">
      <c r="A102" s="38"/>
      <c r="B102" s="38"/>
      <c r="C102" s="38"/>
      <c r="D102" s="38"/>
      <c r="E102" s="38"/>
      <c r="F102" s="38"/>
      <c r="G102" s="38"/>
      <c r="H102" s="38"/>
    </row>
    <row r="103" spans="1:8" ht="12.75" customHeight="1">
      <c r="A103" s="38"/>
      <c r="B103" s="38"/>
      <c r="C103" s="38"/>
      <c r="D103" s="38"/>
      <c r="E103" s="38"/>
      <c r="F103" s="38"/>
      <c r="G103" s="38"/>
      <c r="H103" s="38"/>
    </row>
    <row r="104" spans="1:8" ht="12.75" customHeight="1">
      <c r="A104" s="38"/>
      <c r="B104" s="38"/>
      <c r="C104" s="38"/>
      <c r="D104" s="38"/>
      <c r="E104" s="38"/>
      <c r="F104" s="38"/>
      <c r="G104" s="38"/>
      <c r="H104" s="38"/>
    </row>
    <row r="105" spans="1:8" ht="12.75" customHeight="1">
      <c r="A105" s="38"/>
      <c r="B105" s="38"/>
      <c r="C105" s="38"/>
      <c r="D105" s="38"/>
      <c r="E105" s="38"/>
      <c r="F105" s="38"/>
      <c r="G105" s="38"/>
      <c r="H105" s="38"/>
    </row>
    <row r="106" spans="1:8" ht="12.75" customHeight="1">
      <c r="A106" s="38"/>
      <c r="B106" s="38"/>
      <c r="C106" s="38"/>
      <c r="D106" s="38"/>
      <c r="E106" s="38"/>
      <c r="F106" s="38"/>
      <c r="G106" s="38"/>
      <c r="H106" s="38"/>
    </row>
    <row r="107" spans="1:8" ht="12.75" customHeight="1">
      <c r="A107" s="38"/>
      <c r="B107" s="38"/>
      <c r="C107" s="38"/>
      <c r="D107" s="38"/>
      <c r="E107" s="38"/>
      <c r="F107" s="38"/>
      <c r="G107" s="38"/>
      <c r="H107" s="38"/>
    </row>
    <row r="108" spans="1:8" ht="12.75" customHeight="1">
      <c r="A108" s="38"/>
      <c r="B108" s="38"/>
      <c r="C108" s="38"/>
      <c r="D108" s="38"/>
      <c r="E108" s="38"/>
      <c r="F108" s="38"/>
      <c r="G108" s="38"/>
      <c r="H108" s="38"/>
    </row>
    <row r="109" spans="1:8" ht="12.75" customHeight="1">
      <c r="A109" s="38"/>
      <c r="B109" s="38"/>
      <c r="C109" s="38"/>
      <c r="D109" s="38"/>
      <c r="E109" s="38"/>
      <c r="F109" s="38"/>
      <c r="G109" s="38"/>
      <c r="H109" s="38"/>
    </row>
    <row r="110" spans="1:8" ht="12.75" customHeight="1">
      <c r="A110" s="38"/>
      <c r="B110" s="38"/>
      <c r="C110" s="38"/>
      <c r="D110" s="38"/>
      <c r="E110" s="38"/>
      <c r="F110" s="38"/>
      <c r="G110" s="38"/>
      <c r="H110" s="38"/>
    </row>
    <row r="111" spans="1:8" ht="12.75" customHeight="1">
      <c r="A111" s="38"/>
      <c r="B111" s="38"/>
      <c r="C111" s="38"/>
      <c r="D111" s="38"/>
      <c r="E111" s="38"/>
      <c r="F111" s="38"/>
      <c r="G111" s="38"/>
      <c r="H111" s="38"/>
    </row>
    <row r="112" spans="1:8" ht="12.75" customHeight="1">
      <c r="A112" s="38"/>
      <c r="B112" s="38"/>
      <c r="C112" s="38"/>
      <c r="D112" s="38"/>
      <c r="E112" s="38"/>
      <c r="F112" s="38"/>
      <c r="G112" s="38"/>
      <c r="H112" s="38"/>
    </row>
    <row r="113" spans="1:8" ht="12.75" customHeight="1">
      <c r="A113" s="38"/>
      <c r="B113" s="38"/>
      <c r="C113" s="38"/>
      <c r="D113" s="38"/>
      <c r="E113" s="38"/>
      <c r="F113" s="38"/>
      <c r="G113" s="38"/>
      <c r="H113" s="38"/>
    </row>
    <row r="114" spans="1:8" ht="12.75" customHeight="1">
      <c r="A114" s="38"/>
      <c r="B114" s="38"/>
      <c r="C114" s="38"/>
      <c r="D114" s="38"/>
      <c r="E114" s="38"/>
      <c r="F114" s="38"/>
      <c r="G114" s="38"/>
      <c r="H114" s="38"/>
    </row>
    <row r="115" spans="1:8" ht="12.75" customHeight="1">
      <c r="A115" s="38"/>
      <c r="B115" s="38"/>
      <c r="C115" s="38"/>
      <c r="D115" s="38"/>
      <c r="E115" s="38"/>
      <c r="F115" s="38"/>
      <c r="G115" s="38"/>
      <c r="H115" s="38"/>
    </row>
    <row r="116" spans="1:8" ht="12.75" customHeight="1">
      <c r="A116" s="38"/>
      <c r="B116" s="38"/>
      <c r="C116" s="38"/>
      <c r="D116" s="38"/>
      <c r="E116" s="38"/>
      <c r="F116" s="38"/>
      <c r="G116" s="38"/>
      <c r="H116" s="38"/>
    </row>
    <row r="117" spans="1:8" ht="12.75" customHeight="1">
      <c r="A117" s="38"/>
      <c r="B117" s="38"/>
      <c r="C117" s="38"/>
      <c r="D117" s="38"/>
      <c r="E117" s="38"/>
      <c r="F117" s="38"/>
      <c r="G117" s="38"/>
      <c r="H117" s="38"/>
    </row>
    <row r="118" spans="1:8" ht="12.75" customHeight="1">
      <c r="A118" s="38"/>
      <c r="B118" s="38"/>
      <c r="C118" s="38"/>
      <c r="D118" s="38"/>
      <c r="E118" s="38"/>
      <c r="F118" s="38"/>
      <c r="G118" s="38"/>
      <c r="H118" s="38"/>
    </row>
    <row r="119" spans="1:8" ht="12.75" customHeight="1">
      <c r="A119" s="38"/>
      <c r="B119" s="38"/>
      <c r="C119" s="38"/>
      <c r="D119" s="38"/>
      <c r="E119" s="38"/>
      <c r="F119" s="38"/>
      <c r="G119" s="38"/>
      <c r="H119" s="38"/>
    </row>
    <row r="120" spans="1:8" ht="12.75" customHeight="1">
      <c r="A120" s="38"/>
      <c r="B120" s="38"/>
      <c r="C120" s="38"/>
      <c r="D120" s="38"/>
      <c r="E120" s="38"/>
      <c r="F120" s="38"/>
      <c r="G120" s="38"/>
      <c r="H120" s="38"/>
    </row>
    <row r="121" spans="1:8" ht="12.75" customHeight="1">
      <c r="A121" s="38"/>
      <c r="B121" s="38"/>
      <c r="C121" s="38"/>
      <c r="D121" s="38"/>
      <c r="E121" s="38"/>
      <c r="F121" s="38"/>
      <c r="G121" s="38"/>
      <c r="H121" s="38"/>
    </row>
    <row r="122" spans="1:8" ht="12.75" customHeight="1">
      <c r="A122" s="38"/>
      <c r="B122" s="38"/>
      <c r="C122" s="38"/>
      <c r="D122" s="38"/>
      <c r="E122" s="38"/>
      <c r="F122" s="38"/>
      <c r="G122" s="38"/>
      <c r="H122" s="38"/>
    </row>
    <row r="123" spans="1:8" ht="12.75" customHeight="1">
      <c r="A123" s="38"/>
      <c r="B123" s="38"/>
      <c r="C123" s="38"/>
      <c r="D123" s="38"/>
      <c r="E123" s="38"/>
      <c r="F123" s="38"/>
      <c r="G123" s="38"/>
      <c r="H123" s="38"/>
    </row>
    <row r="124" spans="1:8" ht="12.75" customHeight="1">
      <c r="A124" s="38"/>
      <c r="B124" s="38"/>
      <c r="C124" s="38"/>
      <c r="D124" s="38"/>
      <c r="E124" s="38"/>
      <c r="F124" s="38"/>
      <c r="G124" s="38"/>
      <c r="H124" s="38"/>
    </row>
    <row r="125" spans="1:8" ht="12.75" customHeight="1">
      <c r="A125" s="38"/>
      <c r="B125" s="38"/>
      <c r="C125" s="38"/>
      <c r="D125" s="38"/>
      <c r="E125" s="38"/>
      <c r="F125" s="38"/>
      <c r="G125" s="38"/>
      <c r="H125" s="38"/>
    </row>
    <row r="126" spans="1:8" ht="12.75" customHeight="1">
      <c r="A126" s="38"/>
      <c r="B126" s="38"/>
      <c r="C126" s="38"/>
      <c r="D126" s="38"/>
      <c r="E126" s="38"/>
      <c r="F126" s="38"/>
      <c r="G126" s="38"/>
      <c r="H126" s="38"/>
    </row>
    <row r="127" spans="1:8" ht="12.75" customHeight="1">
      <c r="A127" s="38"/>
      <c r="B127" s="38"/>
      <c r="C127" s="38"/>
      <c r="D127" s="38"/>
      <c r="E127" s="38"/>
      <c r="F127" s="38"/>
      <c r="G127" s="38"/>
      <c r="H127" s="38"/>
    </row>
    <row r="128" spans="1:8" ht="12.75" customHeight="1">
      <c r="A128" s="38"/>
      <c r="B128" s="38"/>
      <c r="C128" s="38"/>
      <c r="D128" s="38"/>
      <c r="E128" s="38"/>
      <c r="F128" s="38"/>
      <c r="G128" s="38"/>
      <c r="H128" s="38"/>
    </row>
    <row r="129" spans="1:8" ht="12.75" customHeight="1">
      <c r="A129" s="38"/>
      <c r="B129" s="38"/>
      <c r="C129" s="38"/>
      <c r="D129" s="38"/>
      <c r="E129" s="38"/>
      <c r="F129" s="38"/>
      <c r="G129" s="38"/>
      <c r="H129" s="38"/>
    </row>
    <row r="130" spans="1:8" ht="12.75" customHeight="1">
      <c r="A130" s="38"/>
      <c r="B130" s="38"/>
      <c r="C130" s="38"/>
      <c r="D130" s="38"/>
      <c r="E130" s="38"/>
      <c r="F130" s="38"/>
      <c r="G130" s="38"/>
      <c r="H130" s="38"/>
    </row>
    <row r="131" spans="1:8" ht="12.75" customHeight="1">
      <c r="A131" s="38"/>
      <c r="B131" s="38"/>
      <c r="C131" s="38"/>
      <c r="D131" s="38"/>
      <c r="E131" s="38"/>
      <c r="F131" s="38"/>
      <c r="G131" s="38"/>
      <c r="H131" s="38"/>
    </row>
    <row r="132" spans="1:8" ht="12.75" customHeight="1">
      <c r="A132" s="38"/>
      <c r="B132" s="38"/>
      <c r="C132" s="38"/>
      <c r="D132" s="38"/>
      <c r="E132" s="38"/>
      <c r="F132" s="38"/>
      <c r="G132" s="38"/>
      <c r="H132" s="38"/>
    </row>
    <row r="133" spans="1:8" ht="12.75" customHeight="1">
      <c r="A133" s="38"/>
      <c r="B133" s="38"/>
      <c r="C133" s="38"/>
      <c r="D133" s="38"/>
      <c r="E133" s="38"/>
      <c r="F133" s="38"/>
      <c r="G133" s="38"/>
      <c r="H133" s="38"/>
    </row>
    <row r="134" spans="1:8" ht="12.75" customHeight="1">
      <c r="A134" s="38"/>
      <c r="B134" s="38"/>
      <c r="C134" s="38"/>
      <c r="D134" s="38"/>
      <c r="E134" s="38"/>
      <c r="F134" s="38"/>
      <c r="G134" s="38"/>
      <c r="H134" s="38"/>
    </row>
    <row r="135" spans="1:8" ht="12.75" customHeight="1">
      <c r="A135" s="38"/>
      <c r="B135" s="38"/>
      <c r="C135" s="38"/>
      <c r="D135" s="38"/>
      <c r="E135" s="38"/>
      <c r="F135" s="38"/>
      <c r="G135" s="38"/>
      <c r="H135" s="38"/>
    </row>
    <row r="136" spans="1:8" ht="12.75" customHeight="1">
      <c r="A136" s="38"/>
      <c r="B136" s="38"/>
      <c r="C136" s="38"/>
      <c r="D136" s="38"/>
      <c r="E136" s="38"/>
      <c r="F136" s="38"/>
      <c r="G136" s="38"/>
      <c r="H136" s="38"/>
    </row>
    <row r="137" spans="1:8" ht="12.75" customHeight="1">
      <c r="A137" s="38"/>
      <c r="B137" s="38"/>
      <c r="C137" s="38"/>
      <c r="D137" s="38"/>
      <c r="E137" s="38"/>
      <c r="F137" s="38"/>
      <c r="G137" s="38"/>
      <c r="H137" s="38"/>
    </row>
    <row r="138" spans="1:8" ht="12.75" customHeight="1">
      <c r="A138" s="38"/>
      <c r="B138" s="38"/>
      <c r="C138" s="38"/>
      <c r="D138" s="38"/>
      <c r="E138" s="38"/>
      <c r="F138" s="38"/>
      <c r="G138" s="38"/>
      <c r="H138" s="38"/>
    </row>
    <row r="139" spans="1:8" ht="12.75" customHeight="1">
      <c r="A139" s="38"/>
      <c r="B139" s="38"/>
      <c r="C139" s="38"/>
      <c r="D139" s="38"/>
      <c r="E139" s="38"/>
      <c r="F139" s="38"/>
      <c r="G139" s="38"/>
      <c r="H139" s="38"/>
    </row>
    <row r="140" spans="1:8" ht="12.75" customHeight="1">
      <c r="A140" s="38"/>
      <c r="B140" s="38"/>
      <c r="C140" s="38"/>
      <c r="D140" s="38"/>
      <c r="E140" s="38"/>
      <c r="F140" s="38"/>
      <c r="G140" s="38"/>
      <c r="H140" s="38"/>
    </row>
    <row r="141" spans="1:8" ht="12.75" customHeight="1">
      <c r="A141" s="38"/>
      <c r="B141" s="38"/>
      <c r="C141" s="38"/>
      <c r="D141" s="38"/>
      <c r="E141" s="38"/>
      <c r="F141" s="38"/>
      <c r="G141" s="38"/>
      <c r="H141" s="38"/>
    </row>
    <row r="142" spans="1:8" ht="12.75" customHeight="1">
      <c r="A142" s="38"/>
      <c r="B142" s="38"/>
      <c r="C142" s="38"/>
      <c r="D142" s="38"/>
      <c r="E142" s="38"/>
      <c r="F142" s="38"/>
      <c r="G142" s="38"/>
      <c r="H142" s="38"/>
    </row>
    <row r="143" spans="1:8" ht="12.75" customHeight="1">
      <c r="A143" s="38"/>
      <c r="B143" s="38"/>
      <c r="C143" s="38"/>
      <c r="D143" s="38"/>
      <c r="E143" s="38"/>
      <c r="F143" s="38"/>
      <c r="G143" s="38"/>
      <c r="H143" s="38"/>
    </row>
    <row r="144" spans="1:8" ht="12.75" customHeight="1">
      <c r="A144" s="38"/>
      <c r="B144" s="38"/>
      <c r="C144" s="38"/>
      <c r="D144" s="38"/>
      <c r="E144" s="38"/>
      <c r="F144" s="38"/>
      <c r="G144" s="38"/>
      <c r="H144" s="38"/>
    </row>
    <row r="145" spans="1:8" ht="12.75" customHeight="1">
      <c r="A145" s="38"/>
      <c r="B145" s="38"/>
      <c r="C145" s="38"/>
      <c r="D145" s="38"/>
      <c r="E145" s="38"/>
      <c r="F145" s="38"/>
      <c r="G145" s="38"/>
      <c r="H145" s="38"/>
    </row>
    <row r="146" spans="1:8" ht="12.75" customHeight="1">
      <c r="A146" s="38"/>
      <c r="B146" s="38"/>
      <c r="C146" s="38"/>
      <c r="D146" s="38"/>
      <c r="E146" s="38"/>
      <c r="F146" s="38"/>
      <c r="G146" s="38"/>
      <c r="H146" s="38"/>
    </row>
    <row r="147" spans="1:8" ht="12.75" customHeight="1">
      <c r="A147" s="38"/>
      <c r="B147" s="38"/>
      <c r="C147" s="38"/>
      <c r="D147" s="38"/>
      <c r="E147" s="38"/>
      <c r="F147" s="38"/>
      <c r="G147" s="38"/>
      <c r="H147" s="38"/>
    </row>
    <row r="148" spans="1:8" ht="12.75" customHeight="1">
      <c r="A148" s="38"/>
      <c r="B148" s="38"/>
      <c r="C148" s="38"/>
      <c r="D148" s="38"/>
      <c r="E148" s="38"/>
      <c r="F148" s="38"/>
      <c r="G148" s="38"/>
      <c r="H148" s="38"/>
    </row>
    <row r="149" spans="1:8" ht="12.75" customHeight="1">
      <c r="A149" s="38"/>
      <c r="B149" s="38"/>
      <c r="C149" s="38"/>
      <c r="D149" s="38"/>
      <c r="E149" s="38"/>
      <c r="F149" s="38"/>
      <c r="G149" s="38"/>
      <c r="H149" s="38"/>
    </row>
    <row r="150" spans="1:8" ht="12.75" customHeight="1">
      <c r="A150" s="38"/>
      <c r="B150" s="38"/>
      <c r="C150" s="38"/>
      <c r="D150" s="38"/>
      <c r="E150" s="38"/>
      <c r="F150" s="38"/>
      <c r="G150" s="38"/>
      <c r="H150" s="38"/>
    </row>
    <row r="151" spans="1:8" ht="12.75" customHeight="1">
      <c r="A151" s="38"/>
      <c r="B151" s="38"/>
      <c r="C151" s="38"/>
      <c r="D151" s="38"/>
      <c r="E151" s="38"/>
      <c r="F151" s="38"/>
      <c r="G151" s="38"/>
      <c r="H151" s="38"/>
    </row>
    <row r="152" spans="1:8" ht="12.75" customHeight="1">
      <c r="A152" s="38"/>
      <c r="B152" s="38"/>
      <c r="C152" s="38"/>
      <c r="D152" s="38"/>
      <c r="E152" s="38"/>
      <c r="F152" s="38"/>
      <c r="G152" s="38"/>
      <c r="H152" s="38"/>
    </row>
    <row r="153" spans="1:8" ht="12.75" customHeight="1">
      <c r="A153" s="38"/>
      <c r="B153" s="38"/>
      <c r="C153" s="38"/>
      <c r="D153" s="38"/>
      <c r="E153" s="38"/>
      <c r="F153" s="38"/>
      <c r="G153" s="38"/>
      <c r="H153" s="38"/>
    </row>
    <row r="154" spans="1:8" ht="12.75" customHeight="1">
      <c r="A154" s="38"/>
      <c r="B154" s="38"/>
      <c r="C154" s="38"/>
      <c r="D154" s="38"/>
      <c r="E154" s="38"/>
      <c r="F154" s="38"/>
      <c r="G154" s="38"/>
      <c r="H154" s="38"/>
    </row>
    <row r="155" spans="1:8" ht="12.75" customHeight="1">
      <c r="A155" s="38"/>
      <c r="B155" s="38"/>
      <c r="C155" s="38"/>
      <c r="D155" s="38"/>
      <c r="E155" s="38"/>
      <c r="F155" s="38"/>
      <c r="G155" s="38"/>
      <c r="H155" s="38"/>
    </row>
    <row r="156" spans="1:8" ht="12.75" customHeight="1">
      <c r="A156" s="38"/>
      <c r="B156" s="38"/>
      <c r="C156" s="38"/>
      <c r="D156" s="38"/>
      <c r="E156" s="38"/>
      <c r="F156" s="38"/>
      <c r="G156" s="38"/>
      <c r="H156" s="38"/>
    </row>
    <row r="157" spans="1:8" ht="12.75" customHeight="1">
      <c r="A157" s="38"/>
      <c r="B157" s="38"/>
      <c r="C157" s="38"/>
      <c r="D157" s="38"/>
      <c r="E157" s="38"/>
      <c r="F157" s="38"/>
      <c r="G157" s="38"/>
      <c r="H157" s="38"/>
    </row>
    <row r="158" spans="1:8" ht="12.75" customHeight="1">
      <c r="A158" s="38"/>
      <c r="B158" s="38"/>
      <c r="C158" s="38"/>
      <c r="D158" s="38"/>
      <c r="E158" s="38"/>
      <c r="F158" s="38"/>
      <c r="G158" s="38"/>
      <c r="H158" s="38"/>
    </row>
    <row r="159" spans="1:8" ht="12.75" customHeight="1">
      <c r="A159" s="38"/>
      <c r="B159" s="38"/>
      <c r="C159" s="38"/>
      <c r="D159" s="38"/>
      <c r="E159" s="38"/>
      <c r="F159" s="38"/>
      <c r="G159" s="38"/>
      <c r="H159" s="38"/>
    </row>
    <row r="160" spans="1:8" ht="12.75" customHeight="1">
      <c r="A160" s="38"/>
      <c r="B160" s="38"/>
      <c r="C160" s="38"/>
      <c r="D160" s="38"/>
      <c r="E160" s="38"/>
      <c r="F160" s="38"/>
      <c r="G160" s="38"/>
      <c r="H160" s="38"/>
    </row>
    <row r="161" spans="1:8" ht="12.75" customHeight="1">
      <c r="A161" s="38"/>
      <c r="B161" s="38"/>
      <c r="C161" s="38"/>
      <c r="D161" s="38"/>
      <c r="E161" s="38"/>
      <c r="F161" s="38"/>
      <c r="G161" s="38"/>
      <c r="H161" s="38"/>
    </row>
    <row r="162" spans="1:8" ht="12.75" customHeight="1">
      <c r="A162" s="38"/>
      <c r="B162" s="38"/>
      <c r="C162" s="38"/>
      <c r="D162" s="38"/>
      <c r="E162" s="38"/>
      <c r="F162" s="38"/>
      <c r="G162" s="38"/>
      <c r="H162" s="38"/>
    </row>
    <row r="163" spans="1:8" ht="12.75" customHeight="1">
      <c r="A163" s="38"/>
      <c r="B163" s="38"/>
      <c r="C163" s="38"/>
      <c r="D163" s="38"/>
      <c r="E163" s="38"/>
      <c r="F163" s="38"/>
      <c r="G163" s="38"/>
      <c r="H163" s="38"/>
    </row>
    <row r="164" spans="1:8" ht="12.75" customHeight="1">
      <c r="A164" s="38"/>
      <c r="B164" s="38"/>
      <c r="C164" s="38"/>
      <c r="D164" s="38"/>
      <c r="E164" s="38"/>
      <c r="F164" s="38"/>
      <c r="G164" s="38"/>
      <c r="H164" s="38"/>
    </row>
    <row r="165" spans="1:8" ht="12.75" customHeight="1">
      <c r="A165" s="38"/>
      <c r="B165" s="38"/>
      <c r="C165" s="38"/>
      <c r="D165" s="38"/>
      <c r="E165" s="38"/>
      <c r="F165" s="38"/>
      <c r="G165" s="38"/>
      <c r="H165" s="38"/>
    </row>
    <row r="166" spans="1:8" ht="12.75" customHeight="1">
      <c r="A166" s="38"/>
      <c r="B166" s="38"/>
      <c r="C166" s="38"/>
      <c r="D166" s="38"/>
      <c r="E166" s="38"/>
      <c r="F166" s="38"/>
      <c r="G166" s="38"/>
      <c r="H166" s="38"/>
    </row>
    <row r="167" spans="1:8" ht="12.75" customHeight="1">
      <c r="A167" s="38"/>
      <c r="B167" s="38"/>
      <c r="C167" s="38"/>
      <c r="D167" s="38"/>
      <c r="E167" s="38"/>
      <c r="F167" s="38"/>
      <c r="G167" s="38"/>
      <c r="H167" s="38"/>
    </row>
    <row r="168" spans="1:8" ht="12.75" customHeight="1">
      <c r="A168" s="38"/>
      <c r="B168" s="38"/>
      <c r="C168" s="38"/>
      <c r="D168" s="38"/>
      <c r="E168" s="38"/>
      <c r="F168" s="38"/>
      <c r="G168" s="38"/>
      <c r="H168" s="38"/>
    </row>
    <row r="169" spans="1:8" ht="12.75" customHeight="1">
      <c r="A169" s="38"/>
      <c r="B169" s="38"/>
      <c r="C169" s="38"/>
      <c r="D169" s="38"/>
      <c r="E169" s="38"/>
      <c r="F169" s="38"/>
      <c r="G169" s="38"/>
      <c r="H169" s="38"/>
    </row>
    <row r="170" spans="1:8" ht="12.75" customHeight="1">
      <c r="A170" s="38"/>
      <c r="B170" s="38"/>
      <c r="C170" s="38"/>
      <c r="D170" s="38"/>
      <c r="E170" s="38"/>
      <c r="F170" s="38"/>
      <c r="G170" s="38"/>
      <c r="H170" s="38"/>
    </row>
    <row r="171" spans="1:8" ht="12.75" customHeight="1">
      <c r="A171" s="38"/>
      <c r="B171" s="38"/>
      <c r="C171" s="38"/>
      <c r="D171" s="38"/>
      <c r="E171" s="38"/>
      <c r="F171" s="38"/>
      <c r="G171" s="38"/>
      <c r="H171" s="38"/>
    </row>
    <row r="172" spans="1:8" ht="12.75" customHeight="1">
      <c r="A172" s="38"/>
      <c r="B172" s="38"/>
      <c r="C172" s="38"/>
      <c r="D172" s="38"/>
      <c r="E172" s="38"/>
      <c r="F172" s="38"/>
      <c r="G172" s="38"/>
      <c r="H172" s="38"/>
    </row>
    <row r="173" spans="1:8" ht="12.75" customHeight="1">
      <c r="A173" s="38"/>
      <c r="B173" s="38"/>
      <c r="C173" s="38"/>
      <c r="D173" s="38"/>
      <c r="E173" s="38"/>
      <c r="F173" s="38"/>
      <c r="G173" s="38"/>
      <c r="H173" s="38"/>
    </row>
    <row r="174" spans="1:8" ht="12.75" customHeight="1">
      <c r="A174" s="38"/>
      <c r="B174" s="38"/>
      <c r="C174" s="38"/>
      <c r="D174" s="38"/>
      <c r="E174" s="38"/>
      <c r="F174" s="38"/>
      <c r="G174" s="38"/>
      <c r="H174" s="38"/>
    </row>
    <row r="175" spans="1:8" ht="12.75" customHeight="1">
      <c r="A175" s="38"/>
      <c r="B175" s="38"/>
      <c r="C175" s="38"/>
      <c r="D175" s="38"/>
      <c r="E175" s="38"/>
      <c r="F175" s="38"/>
      <c r="G175" s="38"/>
      <c r="H175" s="38"/>
    </row>
    <row r="176" spans="1:8" ht="12.75" customHeight="1">
      <c r="A176" s="38"/>
      <c r="B176" s="38"/>
      <c r="C176" s="38"/>
      <c r="D176" s="38"/>
      <c r="E176" s="38"/>
      <c r="F176" s="38"/>
      <c r="G176" s="38"/>
      <c r="H176" s="38"/>
    </row>
    <row r="177" spans="1:8" ht="12.75" customHeight="1">
      <c r="A177" s="38"/>
      <c r="B177" s="38"/>
      <c r="C177" s="38"/>
      <c r="D177" s="38"/>
      <c r="E177" s="38"/>
      <c r="F177" s="38"/>
      <c r="G177" s="38"/>
      <c r="H177" s="38"/>
    </row>
    <row r="178" spans="1:8" ht="12.75" customHeight="1">
      <c r="A178" s="38"/>
      <c r="B178" s="38"/>
      <c r="C178" s="38"/>
      <c r="D178" s="38"/>
      <c r="E178" s="38"/>
      <c r="F178" s="38"/>
      <c r="G178" s="38"/>
      <c r="H178" s="38"/>
    </row>
    <row r="179" spans="1:8" ht="12.75" customHeight="1">
      <c r="A179" s="38"/>
      <c r="B179" s="38"/>
      <c r="C179" s="38"/>
      <c r="D179" s="38"/>
      <c r="E179" s="38"/>
      <c r="F179" s="38"/>
      <c r="G179" s="38"/>
      <c r="H179" s="38"/>
    </row>
    <row r="180" spans="1:8" ht="12.75" customHeight="1">
      <c r="A180" s="38"/>
      <c r="B180" s="38"/>
      <c r="C180" s="38"/>
      <c r="D180" s="38"/>
      <c r="E180" s="38"/>
      <c r="F180" s="38"/>
      <c r="G180" s="38"/>
      <c r="H180" s="38"/>
    </row>
    <row r="181" spans="1:8" ht="12.75" customHeight="1">
      <c r="A181" s="38"/>
      <c r="B181" s="38"/>
      <c r="C181" s="38"/>
      <c r="D181" s="38"/>
      <c r="E181" s="38"/>
      <c r="F181" s="38"/>
      <c r="G181" s="38"/>
      <c r="H181" s="38"/>
    </row>
    <row r="182" spans="1:8" ht="12.75" customHeight="1">
      <c r="A182" s="38"/>
      <c r="B182" s="38"/>
      <c r="C182" s="38"/>
      <c r="D182" s="38"/>
      <c r="E182" s="38"/>
      <c r="F182" s="38"/>
      <c r="G182" s="38"/>
      <c r="H182" s="38"/>
    </row>
    <row r="183" spans="1:8" ht="12.75" customHeight="1">
      <c r="A183" s="38"/>
      <c r="B183" s="38"/>
      <c r="C183" s="38"/>
      <c r="D183" s="38"/>
      <c r="E183" s="38"/>
      <c r="F183" s="38"/>
      <c r="G183" s="38"/>
      <c r="H183" s="38"/>
    </row>
    <row r="184" spans="1:8" ht="12.75" customHeight="1">
      <c r="A184" s="38"/>
      <c r="B184" s="38"/>
      <c r="C184" s="38"/>
      <c r="D184" s="38"/>
      <c r="E184" s="38"/>
      <c r="F184" s="38"/>
      <c r="G184" s="38"/>
      <c r="H184" s="38"/>
    </row>
    <row r="185" spans="1:8" ht="12.75" customHeight="1">
      <c r="A185" s="38"/>
      <c r="B185" s="38"/>
      <c r="C185" s="38"/>
      <c r="D185" s="38"/>
      <c r="E185" s="38"/>
      <c r="F185" s="38"/>
      <c r="G185" s="38"/>
      <c r="H185" s="38"/>
    </row>
    <row r="186" spans="1:8" ht="12.75" customHeight="1">
      <c r="A186" s="38"/>
      <c r="B186" s="38"/>
      <c r="C186" s="38"/>
      <c r="D186" s="38"/>
      <c r="E186" s="38"/>
      <c r="F186" s="38"/>
      <c r="G186" s="38"/>
      <c r="H186" s="38"/>
    </row>
    <row r="187" spans="1:8" ht="12.75" customHeight="1">
      <c r="A187" s="38"/>
      <c r="B187" s="38"/>
      <c r="C187" s="38"/>
      <c r="D187" s="38"/>
      <c r="E187" s="38"/>
      <c r="F187" s="38"/>
      <c r="G187" s="38"/>
      <c r="H187" s="38"/>
    </row>
    <row r="188" spans="1:8" ht="12.75" customHeight="1">
      <c r="A188" s="38"/>
      <c r="B188" s="38"/>
      <c r="C188" s="38"/>
      <c r="D188" s="38"/>
      <c r="E188" s="38"/>
      <c r="F188" s="38"/>
      <c r="G188" s="38"/>
      <c r="H188" s="38"/>
    </row>
    <row r="189" spans="1:8" ht="12.75" customHeight="1">
      <c r="A189" s="38"/>
      <c r="B189" s="38"/>
      <c r="C189" s="38"/>
      <c r="D189" s="38"/>
      <c r="E189" s="38"/>
      <c r="F189" s="38"/>
      <c r="G189" s="38"/>
      <c r="H189" s="38"/>
    </row>
    <row r="190" spans="1:8" ht="12.75" customHeight="1">
      <c r="A190" s="38"/>
      <c r="B190" s="38"/>
      <c r="C190" s="38"/>
      <c r="D190" s="38"/>
      <c r="E190" s="38"/>
      <c r="F190" s="38"/>
      <c r="G190" s="38"/>
      <c r="H190" s="38"/>
    </row>
    <row r="191" spans="1:8" ht="12.75" customHeight="1">
      <c r="A191" s="38"/>
      <c r="B191" s="38"/>
      <c r="C191" s="38"/>
      <c r="D191" s="38"/>
      <c r="E191" s="38"/>
      <c r="F191" s="38"/>
      <c r="G191" s="38"/>
      <c r="H191" s="38"/>
    </row>
    <row r="192" spans="1:8" ht="12.75" customHeight="1">
      <c r="A192" s="38"/>
      <c r="B192" s="38"/>
      <c r="C192" s="38"/>
      <c r="D192" s="38"/>
      <c r="E192" s="38"/>
      <c r="F192" s="38"/>
      <c r="G192" s="38"/>
      <c r="H192" s="38"/>
    </row>
    <row r="193" spans="1:8" ht="12.75" customHeight="1">
      <c r="A193" s="38"/>
      <c r="B193" s="38"/>
      <c r="C193" s="38"/>
      <c r="D193" s="38"/>
      <c r="E193" s="38"/>
      <c r="F193" s="38"/>
      <c r="G193" s="38"/>
      <c r="H193" s="38"/>
    </row>
    <row r="194" spans="1:8" ht="12.75" customHeight="1">
      <c r="A194" s="38"/>
      <c r="B194" s="38"/>
      <c r="C194" s="38"/>
      <c r="D194" s="38"/>
      <c r="E194" s="38"/>
      <c r="F194" s="38"/>
      <c r="G194" s="38"/>
      <c r="H194" s="38"/>
    </row>
    <row r="195" spans="1:8" ht="12.75" customHeight="1">
      <c r="A195" s="38"/>
      <c r="B195" s="38"/>
      <c r="C195" s="38"/>
      <c r="D195" s="38"/>
      <c r="E195" s="38"/>
      <c r="F195" s="38"/>
      <c r="G195" s="38"/>
      <c r="H195" s="38"/>
    </row>
    <row r="196" spans="1:8" ht="12.75" customHeight="1">
      <c r="A196" s="38"/>
      <c r="B196" s="38"/>
      <c r="C196" s="38"/>
      <c r="D196" s="38"/>
      <c r="E196" s="38"/>
      <c r="F196" s="38"/>
      <c r="G196" s="38"/>
      <c r="H196" s="38"/>
    </row>
    <row r="197" spans="1:8" ht="12.75" customHeight="1">
      <c r="A197" s="38"/>
      <c r="B197" s="38"/>
      <c r="C197" s="38"/>
      <c r="D197" s="38"/>
      <c r="E197" s="38"/>
      <c r="F197" s="38"/>
      <c r="G197" s="38"/>
      <c r="H197" s="38"/>
    </row>
    <row r="198" spans="1:8" ht="12.75" customHeight="1">
      <c r="A198" s="38"/>
      <c r="B198" s="38"/>
      <c r="C198" s="38"/>
      <c r="D198" s="38"/>
      <c r="E198" s="38"/>
      <c r="F198" s="38"/>
      <c r="G198" s="38"/>
      <c r="H198" s="38"/>
    </row>
    <row r="199" spans="1:8" ht="12.75" customHeight="1">
      <c r="A199" s="38"/>
      <c r="B199" s="38"/>
      <c r="C199" s="38"/>
      <c r="D199" s="38"/>
      <c r="E199" s="38"/>
      <c r="F199" s="38"/>
      <c r="G199" s="38"/>
      <c r="H199" s="38"/>
    </row>
    <row r="200" spans="1:8" ht="12.75" customHeight="1">
      <c r="A200" s="38"/>
      <c r="B200" s="38"/>
      <c r="C200" s="38"/>
      <c r="D200" s="38"/>
      <c r="E200" s="38"/>
      <c r="F200" s="38"/>
      <c r="G200" s="38"/>
      <c r="H200" s="38"/>
    </row>
    <row r="201" spans="1:8" ht="12.75" customHeight="1">
      <c r="A201" s="38"/>
      <c r="B201" s="38"/>
      <c r="C201" s="38"/>
      <c r="D201" s="38"/>
      <c r="E201" s="38"/>
      <c r="F201" s="38"/>
      <c r="G201" s="38"/>
      <c r="H201" s="38"/>
    </row>
    <row r="202" spans="1:8" ht="12.75" customHeight="1">
      <c r="A202" s="38"/>
      <c r="B202" s="38"/>
      <c r="C202" s="38"/>
      <c r="D202" s="38"/>
      <c r="E202" s="38"/>
      <c r="F202" s="38"/>
      <c r="G202" s="38"/>
      <c r="H202" s="38"/>
    </row>
    <row r="203" spans="1:8" ht="12.75" customHeight="1">
      <c r="A203" s="38"/>
      <c r="B203" s="38"/>
      <c r="C203" s="38"/>
      <c r="D203" s="38"/>
      <c r="E203" s="38"/>
      <c r="F203" s="38"/>
      <c r="G203" s="38"/>
      <c r="H203" s="38"/>
    </row>
    <row r="204" spans="1:8" ht="12.75" customHeight="1">
      <c r="A204" s="38"/>
      <c r="B204" s="38"/>
      <c r="C204" s="38"/>
      <c r="D204" s="38"/>
      <c r="E204" s="38"/>
      <c r="F204" s="38"/>
      <c r="G204" s="38"/>
      <c r="H204" s="38"/>
    </row>
    <row r="205" spans="1:8" ht="12.75" customHeight="1">
      <c r="A205" s="38"/>
      <c r="B205" s="38"/>
      <c r="C205" s="38"/>
      <c r="D205" s="38"/>
      <c r="E205" s="38"/>
      <c r="F205" s="38"/>
      <c r="G205" s="38"/>
      <c r="H205" s="38"/>
    </row>
    <row r="206" spans="1:8" ht="12.75" customHeight="1">
      <c r="A206" s="38"/>
      <c r="B206" s="38"/>
      <c r="C206" s="38"/>
      <c r="D206" s="38"/>
      <c r="E206" s="38"/>
      <c r="F206" s="38"/>
      <c r="G206" s="38"/>
      <c r="H206" s="38"/>
    </row>
    <row r="207" spans="1:8" ht="12.75" customHeight="1">
      <c r="A207" s="38"/>
      <c r="B207" s="38"/>
      <c r="C207" s="38"/>
      <c r="D207" s="38"/>
      <c r="E207" s="38"/>
      <c r="F207" s="38"/>
      <c r="G207" s="38"/>
      <c r="H207" s="38"/>
    </row>
    <row r="208" spans="1:8" ht="12.75" customHeight="1">
      <c r="A208" s="38"/>
      <c r="B208" s="38"/>
      <c r="C208" s="38"/>
      <c r="D208" s="38"/>
      <c r="E208" s="38"/>
      <c r="F208" s="38"/>
      <c r="G208" s="38"/>
      <c r="H208" s="38"/>
    </row>
    <row r="209" spans="1:8" ht="12.75" customHeight="1">
      <c r="A209" s="38"/>
      <c r="B209" s="38"/>
      <c r="C209" s="38"/>
      <c r="D209" s="38"/>
      <c r="E209" s="38"/>
      <c r="F209" s="38"/>
      <c r="G209" s="38"/>
      <c r="H209" s="38"/>
    </row>
    <row r="210" spans="1:8" ht="12.75" customHeight="1">
      <c r="A210" s="38"/>
      <c r="B210" s="38"/>
      <c r="C210" s="38"/>
      <c r="D210" s="38"/>
      <c r="E210" s="38"/>
      <c r="F210" s="38"/>
      <c r="G210" s="38"/>
      <c r="H210" s="38"/>
    </row>
    <row r="211" spans="1:8" ht="12.75" customHeight="1">
      <c r="A211" s="38"/>
      <c r="B211" s="38"/>
      <c r="C211" s="38"/>
      <c r="D211" s="38"/>
      <c r="E211" s="38"/>
      <c r="F211" s="38"/>
      <c r="G211" s="38"/>
      <c r="H211" s="38"/>
    </row>
    <row r="212" spans="1:8" ht="12.75" customHeight="1">
      <c r="A212" s="38"/>
      <c r="B212" s="38"/>
      <c r="C212" s="38"/>
      <c r="D212" s="38"/>
      <c r="E212" s="38"/>
      <c r="F212" s="38"/>
      <c r="G212" s="38"/>
      <c r="H212" s="38"/>
    </row>
    <row r="213" spans="1:8" ht="12.75" customHeight="1">
      <c r="A213" s="38"/>
      <c r="B213" s="38"/>
      <c r="C213" s="38"/>
      <c r="D213" s="38"/>
      <c r="E213" s="38"/>
      <c r="F213" s="38"/>
      <c r="G213" s="38"/>
      <c r="H213" s="38"/>
    </row>
    <row r="214" spans="1:8" ht="12.75" customHeight="1">
      <c r="A214" s="38"/>
      <c r="B214" s="38"/>
      <c r="C214" s="38"/>
      <c r="D214" s="38"/>
      <c r="E214" s="38"/>
      <c r="F214" s="38"/>
      <c r="G214" s="38"/>
      <c r="H214" s="38"/>
    </row>
    <row r="215" spans="1:8" ht="12.75" customHeight="1">
      <c r="A215" s="38"/>
      <c r="B215" s="38"/>
      <c r="C215" s="38"/>
      <c r="D215" s="38"/>
      <c r="E215" s="38"/>
      <c r="F215" s="38"/>
      <c r="G215" s="38"/>
      <c r="H215" s="38"/>
    </row>
    <row r="216" spans="1:8" ht="12.75" customHeight="1">
      <c r="A216" s="38"/>
      <c r="B216" s="38"/>
      <c r="C216" s="38"/>
      <c r="D216" s="38"/>
      <c r="E216" s="38"/>
      <c r="F216" s="38"/>
      <c r="G216" s="38"/>
      <c r="H216" s="38"/>
    </row>
    <row r="217" spans="1:8" ht="12.75" customHeight="1">
      <c r="A217" s="38"/>
      <c r="B217" s="38"/>
      <c r="C217" s="38"/>
      <c r="D217" s="38"/>
      <c r="E217" s="38"/>
      <c r="F217" s="38"/>
      <c r="G217" s="38"/>
      <c r="H217" s="38"/>
    </row>
    <row r="218" spans="1:8" ht="12.75" customHeight="1">
      <c r="A218" s="38"/>
      <c r="B218" s="38"/>
      <c r="C218" s="38"/>
      <c r="D218" s="38"/>
      <c r="E218" s="38"/>
      <c r="F218" s="38"/>
      <c r="G218" s="38"/>
      <c r="H218" s="38"/>
    </row>
    <row r="219" spans="1:8" ht="12.75" customHeight="1">
      <c r="A219" s="38"/>
      <c r="B219" s="38"/>
      <c r="C219" s="38"/>
      <c r="D219" s="38"/>
      <c r="E219" s="38"/>
      <c r="F219" s="38"/>
      <c r="G219" s="38"/>
      <c r="H219" s="38"/>
    </row>
    <row r="220" spans="1:8" ht="12.75" customHeight="1">
      <c r="A220" s="38"/>
      <c r="B220" s="38"/>
      <c r="C220" s="38"/>
      <c r="D220" s="38"/>
      <c r="E220" s="38"/>
      <c r="F220" s="38"/>
      <c r="G220" s="38"/>
      <c r="H220" s="38"/>
    </row>
    <row r="221" spans="1:8" ht="12.75" customHeight="1">
      <c r="A221" s="38"/>
      <c r="B221" s="38"/>
      <c r="C221" s="38"/>
      <c r="D221" s="38"/>
      <c r="E221" s="38"/>
      <c r="F221" s="38"/>
      <c r="G221" s="38"/>
      <c r="H221" s="38"/>
    </row>
    <row r="222" spans="1:8" ht="12.75" customHeight="1">
      <c r="A222" s="38"/>
      <c r="B222" s="38"/>
      <c r="C222" s="38"/>
      <c r="D222" s="38"/>
      <c r="E222" s="38"/>
      <c r="F222" s="38"/>
      <c r="G222" s="38"/>
      <c r="H222" s="38"/>
    </row>
    <row r="223" spans="1:8" ht="12.75" customHeight="1">
      <c r="A223" s="38"/>
      <c r="B223" s="38"/>
      <c r="C223" s="38"/>
      <c r="D223" s="38"/>
      <c r="E223" s="38"/>
      <c r="F223" s="38"/>
      <c r="G223" s="38"/>
      <c r="H223" s="38"/>
    </row>
    <row r="224" spans="1:8" ht="12.75" customHeight="1">
      <c r="A224" s="38"/>
      <c r="B224" s="38"/>
      <c r="C224" s="38"/>
      <c r="D224" s="38"/>
      <c r="E224" s="38"/>
      <c r="F224" s="38"/>
      <c r="G224" s="38"/>
      <c r="H224" s="38"/>
    </row>
    <row r="225" spans="1:8" ht="12.75" customHeight="1">
      <c r="A225" s="38"/>
      <c r="B225" s="38"/>
      <c r="C225" s="38"/>
      <c r="D225" s="38"/>
      <c r="E225" s="38"/>
      <c r="F225" s="38"/>
      <c r="G225" s="38"/>
      <c r="H225" s="38"/>
    </row>
    <row r="226" spans="1:8" ht="12.75" customHeight="1">
      <c r="A226" s="38"/>
      <c r="B226" s="38"/>
      <c r="C226" s="38"/>
      <c r="D226" s="38"/>
      <c r="E226" s="38"/>
      <c r="F226" s="38"/>
      <c r="G226" s="38"/>
      <c r="H226" s="38"/>
    </row>
    <row r="227" spans="1:8" ht="12.75" customHeight="1">
      <c r="A227" s="38"/>
      <c r="B227" s="38"/>
      <c r="C227" s="38"/>
      <c r="D227" s="38"/>
      <c r="E227" s="38"/>
      <c r="F227" s="38"/>
      <c r="G227" s="38"/>
      <c r="H227" s="38"/>
    </row>
    <row r="228" spans="1:8" ht="12.75" customHeight="1">
      <c r="A228" s="38"/>
      <c r="B228" s="38"/>
      <c r="C228" s="38"/>
      <c r="D228" s="38"/>
      <c r="E228" s="38"/>
      <c r="F228" s="38"/>
      <c r="G228" s="38"/>
      <c r="H228" s="38"/>
    </row>
    <row r="229" spans="1:8" ht="12.75" customHeight="1">
      <c r="A229" s="38"/>
      <c r="B229" s="38"/>
      <c r="C229" s="38"/>
      <c r="D229" s="38"/>
      <c r="E229" s="38"/>
      <c r="F229" s="38"/>
      <c r="G229" s="38"/>
      <c r="H229" s="38"/>
    </row>
    <row r="230" spans="1:8" ht="12.75" customHeight="1">
      <c r="A230" s="38"/>
      <c r="B230" s="38"/>
      <c r="C230" s="38"/>
      <c r="D230" s="38"/>
      <c r="E230" s="38"/>
      <c r="F230" s="38"/>
      <c r="G230" s="38"/>
      <c r="H230" s="38"/>
    </row>
    <row r="231" spans="1:8" ht="12.75" customHeight="1">
      <c r="A231" s="38"/>
      <c r="B231" s="38"/>
      <c r="C231" s="38"/>
      <c r="D231" s="38"/>
      <c r="E231" s="38"/>
      <c r="F231" s="38"/>
      <c r="G231" s="38"/>
      <c r="H231" s="38"/>
    </row>
    <row r="232" spans="1:8" ht="12.75" customHeight="1">
      <c r="A232" s="38"/>
      <c r="B232" s="38"/>
      <c r="C232" s="38"/>
      <c r="D232" s="38"/>
      <c r="E232" s="38"/>
      <c r="F232" s="38"/>
      <c r="G232" s="38"/>
      <c r="H232" s="38"/>
    </row>
    <row r="233" spans="1:8" ht="12.75" customHeight="1">
      <c r="A233" s="38"/>
      <c r="B233" s="38"/>
      <c r="C233" s="38"/>
      <c r="D233" s="38"/>
      <c r="E233" s="38"/>
      <c r="F233" s="38"/>
      <c r="G233" s="38"/>
      <c r="H233" s="38"/>
    </row>
    <row r="234" spans="1:8" ht="15.75" customHeight="1"/>
    <row r="235" spans="1:8" ht="15.75" customHeight="1"/>
    <row r="236" spans="1:8" ht="15.75" customHeight="1"/>
    <row r="237" spans="1:8" ht="15.75" customHeight="1"/>
    <row r="238" spans="1:8" ht="15.75" customHeight="1"/>
    <row r="239" spans="1:8" ht="15.75" customHeight="1"/>
    <row r="240" spans="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28:B28"/>
    <mergeCell ref="A29:H29"/>
    <mergeCell ref="A1:H2"/>
    <mergeCell ref="A5:A7"/>
    <mergeCell ref="A8:A12"/>
    <mergeCell ref="A13:A20"/>
    <mergeCell ref="A21:A27"/>
    <mergeCell ref="A31:G31"/>
    <mergeCell ref="A32:G32"/>
    <mergeCell ref="A33:G33"/>
    <mergeCell ref="A34:H34"/>
    <mergeCell ref="A35:H35"/>
  </mergeCells>
  <pageMargins left="0.70833333333333304" right="0.70833333333333304" top="0.74791666666666701" bottom="0.74791666666666701" header="0" footer="0"/>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1000"/>
  <sheetViews>
    <sheetView showGridLines="0" workbookViewId="0">
      <selection sqref="A1:G2"/>
    </sheetView>
  </sheetViews>
  <sheetFormatPr defaultColWidth="14.453125" defaultRowHeight="15" customHeight="1"/>
  <cols>
    <col min="1" max="1" width="9.453125" customWidth="1"/>
    <col min="2" max="2" width="31.453125" customWidth="1"/>
    <col min="3" max="3" width="18.453125" customWidth="1"/>
    <col min="4" max="4" width="15.81640625" customWidth="1"/>
    <col min="5" max="5" width="14.1796875" customWidth="1"/>
    <col min="6" max="6" width="15.453125" customWidth="1"/>
    <col min="7" max="7" width="13.7265625" customWidth="1"/>
    <col min="8" max="8" width="15.7265625" customWidth="1"/>
    <col min="9" max="26" width="10.81640625" customWidth="1"/>
  </cols>
  <sheetData>
    <row r="1" spans="1:26" ht="12.75" customHeight="1">
      <c r="A1" s="205" t="s">
        <v>52</v>
      </c>
      <c r="B1" s="191"/>
      <c r="C1" s="191"/>
      <c r="D1" s="191"/>
      <c r="E1" s="191"/>
      <c r="F1" s="191"/>
      <c r="G1" s="191"/>
    </row>
    <row r="2" spans="1:26" ht="12.75" customHeight="1">
      <c r="A2" s="191"/>
      <c r="B2" s="191"/>
      <c r="C2" s="191"/>
      <c r="D2" s="191"/>
      <c r="E2" s="191"/>
      <c r="F2" s="191"/>
      <c r="G2" s="191"/>
    </row>
    <row r="3" spans="1:26" ht="15" customHeight="1">
      <c r="A3" s="38"/>
      <c r="B3" s="166"/>
      <c r="C3" s="38"/>
      <c r="D3" s="295"/>
      <c r="E3" s="191"/>
      <c r="F3" s="191"/>
      <c r="G3" s="167"/>
    </row>
    <row r="4" spans="1:26" ht="27.75" customHeight="1">
      <c r="A4" s="296"/>
      <c r="B4" s="194"/>
      <c r="C4" s="73" t="s">
        <v>136</v>
      </c>
      <c r="D4" s="73" t="s">
        <v>137</v>
      </c>
      <c r="E4" s="73" t="s">
        <v>138</v>
      </c>
      <c r="F4" s="73" t="s">
        <v>108</v>
      </c>
      <c r="G4" s="73" t="s">
        <v>301</v>
      </c>
      <c r="H4" s="73" t="s">
        <v>302</v>
      </c>
    </row>
    <row r="5" spans="1:26" ht="13.5" customHeight="1">
      <c r="A5" s="297" t="s">
        <v>609</v>
      </c>
      <c r="B5" s="194"/>
      <c r="C5" s="75">
        <v>500.1</v>
      </c>
      <c r="D5" s="75">
        <v>440.6</v>
      </c>
      <c r="E5" s="75">
        <v>424.3</v>
      </c>
      <c r="F5" s="83">
        <v>333</v>
      </c>
      <c r="G5" s="119">
        <v>1738</v>
      </c>
      <c r="H5" s="75">
        <v>491.4</v>
      </c>
    </row>
    <row r="6" spans="1:26" ht="20.25" customHeight="1">
      <c r="A6" s="298" t="s">
        <v>610</v>
      </c>
      <c r="B6" s="194"/>
      <c r="C6" s="159">
        <v>15011.4</v>
      </c>
      <c r="D6" s="159">
        <v>14465.5</v>
      </c>
      <c r="E6" s="159">
        <v>10406.9</v>
      </c>
      <c r="F6" s="168">
        <v>6611</v>
      </c>
      <c r="G6" s="160">
        <v>22144</v>
      </c>
      <c r="H6" s="159">
        <v>28454.5</v>
      </c>
    </row>
    <row r="7" spans="1:26" ht="13.5" customHeight="1">
      <c r="A7" s="298" t="s">
        <v>611</v>
      </c>
      <c r="B7" s="194"/>
      <c r="C7" s="159">
        <v>2675</v>
      </c>
      <c r="D7" s="159">
        <v>600.1</v>
      </c>
      <c r="E7" s="159">
        <v>314.7</v>
      </c>
      <c r="F7" s="168">
        <v>206.9</v>
      </c>
      <c r="G7" s="160">
        <v>573</v>
      </c>
      <c r="H7" s="159">
        <v>888.2</v>
      </c>
    </row>
    <row r="8" spans="1:26" ht="13.5" customHeight="1">
      <c r="A8" s="298" t="s">
        <v>612</v>
      </c>
      <c r="B8" s="194"/>
      <c r="C8" s="75">
        <v>581.6</v>
      </c>
      <c r="D8" s="75">
        <v>481</v>
      </c>
      <c r="E8" s="75">
        <v>267</v>
      </c>
      <c r="F8" s="83">
        <v>222.7</v>
      </c>
      <c r="G8" s="119">
        <v>33</v>
      </c>
      <c r="H8" s="75">
        <v>808.9</v>
      </c>
    </row>
    <row r="9" spans="1:26" ht="13.5" customHeight="1">
      <c r="A9" s="294" t="s">
        <v>71</v>
      </c>
      <c r="B9" s="194"/>
      <c r="C9" s="77">
        <f t="shared" ref="C9:H9" si="0">SUM(C5:C8)</f>
        <v>18768.099999999999</v>
      </c>
      <c r="D9" s="77">
        <f t="shared" si="0"/>
        <v>15987.2</v>
      </c>
      <c r="E9" s="77">
        <f t="shared" si="0"/>
        <v>11412.9</v>
      </c>
      <c r="F9" s="77">
        <f t="shared" si="0"/>
        <v>7373.5999999999995</v>
      </c>
      <c r="G9" s="118">
        <f t="shared" si="0"/>
        <v>24488</v>
      </c>
      <c r="H9" s="77">
        <f t="shared" si="0"/>
        <v>30643.000000000004</v>
      </c>
    </row>
    <row r="10" spans="1:26" ht="15" customHeight="1">
      <c r="A10" s="298" t="s">
        <v>613</v>
      </c>
      <c r="B10" s="194"/>
      <c r="C10" s="75">
        <v>22806.517</v>
      </c>
      <c r="D10" s="299"/>
      <c r="E10" s="250"/>
      <c r="F10" s="250"/>
      <c r="G10" s="250"/>
      <c r="H10" s="251"/>
    </row>
    <row r="11" spans="1:26" ht="13.5" customHeight="1">
      <c r="A11" s="294" t="s">
        <v>71</v>
      </c>
      <c r="B11" s="194"/>
      <c r="C11" s="77">
        <f>+C9+C10</f>
        <v>41574.616999999998</v>
      </c>
      <c r="D11" s="252"/>
      <c r="E11" s="253"/>
      <c r="F11" s="253"/>
      <c r="G11" s="253"/>
      <c r="H11" s="254"/>
    </row>
    <row r="12" spans="1:26" ht="15" customHeight="1">
      <c r="A12" s="120" t="s">
        <v>121</v>
      </c>
      <c r="B12" s="166"/>
      <c r="C12" s="38"/>
      <c r="D12" s="169"/>
      <c r="E12" s="169"/>
      <c r="F12" s="169"/>
      <c r="G12" s="169"/>
    </row>
    <row r="13" spans="1:26" ht="12.75" customHeight="1"/>
    <row r="14" spans="1:26" ht="45.75" customHeight="1">
      <c r="A14" s="204" t="s">
        <v>614</v>
      </c>
      <c r="B14" s="200"/>
      <c r="C14" s="200"/>
      <c r="D14" s="200"/>
      <c r="E14" s="200"/>
      <c r="F14" s="200"/>
      <c r="G14" s="201"/>
      <c r="H14" s="127"/>
      <c r="I14" s="161"/>
      <c r="J14" s="161"/>
      <c r="K14" s="161"/>
      <c r="L14" s="161"/>
      <c r="M14" s="161"/>
      <c r="N14" s="161"/>
      <c r="O14" s="161"/>
      <c r="P14" s="161"/>
      <c r="Q14" s="161"/>
      <c r="R14" s="161"/>
      <c r="S14" s="161"/>
      <c r="T14" s="161"/>
      <c r="U14" s="161"/>
      <c r="V14" s="161"/>
      <c r="W14" s="161"/>
      <c r="X14" s="161"/>
      <c r="Y14" s="161"/>
      <c r="Z14" s="161"/>
    </row>
    <row r="15" spans="1:26" ht="58.5" customHeight="1">
      <c r="A15" s="288" t="s">
        <v>615</v>
      </c>
      <c r="B15" s="191"/>
      <c r="C15" s="191"/>
      <c r="D15" s="191"/>
      <c r="E15" s="191"/>
      <c r="F15" s="191"/>
      <c r="G15" s="191"/>
      <c r="H15" s="127"/>
      <c r="I15" s="161"/>
      <c r="J15" s="161"/>
      <c r="K15" s="161"/>
      <c r="L15" s="161"/>
      <c r="M15" s="161"/>
      <c r="N15" s="161"/>
      <c r="O15" s="161"/>
      <c r="P15" s="161"/>
      <c r="Q15" s="161"/>
      <c r="R15" s="161"/>
      <c r="S15" s="161"/>
      <c r="T15" s="161"/>
      <c r="U15" s="161"/>
      <c r="V15" s="161"/>
      <c r="W15" s="161"/>
      <c r="X15" s="161"/>
      <c r="Y15" s="161"/>
      <c r="Z15" s="161"/>
    </row>
    <row r="16" spans="1:26" ht="25.5" customHeight="1">
      <c r="A16" s="263" t="s">
        <v>329</v>
      </c>
      <c r="B16" s="191"/>
      <c r="C16" s="191"/>
      <c r="D16" s="191"/>
      <c r="E16" s="191"/>
      <c r="F16" s="191"/>
      <c r="G16" s="191"/>
      <c r="H16" s="127"/>
      <c r="I16" s="161"/>
      <c r="J16" s="161"/>
      <c r="K16" s="161"/>
      <c r="L16" s="161"/>
      <c r="M16" s="161"/>
      <c r="N16" s="161"/>
      <c r="O16" s="161"/>
      <c r="P16" s="161"/>
      <c r="Q16" s="161"/>
      <c r="R16" s="161"/>
      <c r="S16" s="161"/>
      <c r="T16" s="161"/>
      <c r="U16" s="161"/>
      <c r="V16" s="161"/>
      <c r="W16" s="161"/>
      <c r="X16" s="161"/>
      <c r="Y16" s="161"/>
      <c r="Z16" s="161"/>
    </row>
    <row r="17" spans="1:26" ht="48.75" customHeight="1">
      <c r="A17" s="263" t="s">
        <v>616</v>
      </c>
      <c r="B17" s="191"/>
      <c r="C17" s="191"/>
      <c r="D17" s="191"/>
      <c r="E17" s="191"/>
      <c r="F17" s="191"/>
      <c r="G17" s="191"/>
      <c r="H17" s="191"/>
      <c r="I17" s="161"/>
      <c r="J17" s="161"/>
      <c r="K17" s="161"/>
      <c r="L17" s="161"/>
      <c r="M17" s="161"/>
      <c r="N17" s="161"/>
      <c r="O17" s="161"/>
      <c r="P17" s="161"/>
      <c r="Q17" s="161"/>
      <c r="R17" s="161"/>
      <c r="S17" s="161"/>
      <c r="T17" s="161"/>
      <c r="U17" s="161"/>
      <c r="V17" s="161"/>
      <c r="W17" s="161"/>
      <c r="X17" s="161"/>
      <c r="Y17" s="161"/>
      <c r="Z17" s="161"/>
    </row>
    <row r="18" spans="1:26" ht="88.5" customHeight="1">
      <c r="A18" s="263" t="s">
        <v>617</v>
      </c>
      <c r="B18" s="191"/>
      <c r="C18" s="191"/>
      <c r="D18" s="191"/>
      <c r="E18" s="191"/>
      <c r="F18" s="191"/>
      <c r="G18" s="191"/>
      <c r="H18" s="191"/>
      <c r="I18" s="161"/>
      <c r="J18" s="161"/>
      <c r="K18" s="161"/>
      <c r="L18" s="161"/>
      <c r="M18" s="161"/>
      <c r="N18" s="161"/>
      <c r="O18" s="161"/>
      <c r="P18" s="161"/>
      <c r="Q18" s="161"/>
      <c r="R18" s="161"/>
      <c r="S18" s="161"/>
      <c r="T18" s="161"/>
      <c r="U18" s="161"/>
      <c r="V18" s="161"/>
      <c r="W18" s="161"/>
      <c r="X18" s="161"/>
      <c r="Y18" s="161"/>
      <c r="Z18" s="161"/>
    </row>
    <row r="19" spans="1:26" ht="61.5" customHeight="1">
      <c r="A19" s="263" t="s">
        <v>618</v>
      </c>
      <c r="B19" s="191"/>
      <c r="C19" s="191"/>
      <c r="D19" s="191"/>
      <c r="E19" s="191"/>
      <c r="F19" s="191"/>
      <c r="G19" s="191"/>
      <c r="H19" s="191"/>
      <c r="I19" s="161"/>
      <c r="J19" s="161"/>
      <c r="K19" s="161"/>
      <c r="L19" s="161"/>
      <c r="M19" s="161"/>
      <c r="N19" s="161"/>
      <c r="O19" s="161"/>
      <c r="P19" s="161"/>
      <c r="Q19" s="161"/>
      <c r="R19" s="161"/>
      <c r="S19" s="161"/>
      <c r="T19" s="161"/>
      <c r="U19" s="161"/>
      <c r="V19" s="161"/>
      <c r="W19" s="161"/>
      <c r="X19" s="161"/>
      <c r="Y19" s="161"/>
      <c r="Z19" s="161"/>
    </row>
    <row r="20" spans="1:26" ht="46.5" customHeight="1">
      <c r="A20" s="263" t="s">
        <v>619</v>
      </c>
      <c r="B20" s="191"/>
      <c r="C20" s="191"/>
      <c r="D20" s="191"/>
      <c r="E20" s="191"/>
      <c r="F20" s="191"/>
      <c r="G20" s="191"/>
      <c r="H20" s="191"/>
      <c r="I20" s="161"/>
      <c r="J20" s="161"/>
      <c r="K20" s="161"/>
      <c r="L20" s="161"/>
      <c r="M20" s="161"/>
      <c r="N20" s="161"/>
      <c r="O20" s="161"/>
      <c r="P20" s="161"/>
      <c r="Q20" s="161"/>
      <c r="R20" s="161"/>
      <c r="S20" s="161"/>
      <c r="T20" s="161"/>
      <c r="U20" s="161"/>
      <c r="V20" s="161"/>
      <c r="W20" s="161"/>
      <c r="X20" s="161"/>
      <c r="Y20" s="161"/>
      <c r="Z20" s="161"/>
    </row>
    <row r="21" spans="1:26" ht="102" customHeight="1">
      <c r="A21" s="263" t="s">
        <v>620</v>
      </c>
      <c r="B21" s="191"/>
      <c r="C21" s="191"/>
      <c r="D21" s="191"/>
      <c r="E21" s="191"/>
      <c r="F21" s="191"/>
      <c r="G21" s="191"/>
      <c r="H21" s="191"/>
      <c r="I21" s="161"/>
      <c r="J21" s="161"/>
      <c r="K21" s="161"/>
      <c r="L21" s="161"/>
      <c r="M21" s="161"/>
      <c r="N21" s="161"/>
      <c r="O21" s="161"/>
      <c r="P21" s="161"/>
      <c r="Q21" s="161"/>
      <c r="R21" s="161"/>
      <c r="S21" s="161"/>
      <c r="T21" s="161"/>
      <c r="U21" s="161"/>
      <c r="V21" s="161"/>
      <c r="W21" s="161"/>
      <c r="X21" s="161"/>
      <c r="Y21" s="161"/>
      <c r="Z21" s="161"/>
    </row>
    <row r="22" spans="1:26" ht="12.75" customHeight="1">
      <c r="A22" s="127"/>
      <c r="B22" s="127"/>
      <c r="C22" s="127"/>
      <c r="D22" s="127"/>
      <c r="E22" s="127"/>
      <c r="F22" s="127"/>
      <c r="G22" s="127"/>
      <c r="H22" s="127"/>
      <c r="I22" s="161"/>
      <c r="J22" s="161"/>
      <c r="K22" s="161"/>
      <c r="L22" s="161"/>
      <c r="M22" s="161"/>
      <c r="N22" s="161"/>
      <c r="O22" s="161"/>
      <c r="P22" s="161"/>
      <c r="Q22" s="161"/>
      <c r="R22" s="161"/>
      <c r="S22" s="161"/>
      <c r="T22" s="161"/>
      <c r="U22" s="161"/>
      <c r="V22" s="161"/>
      <c r="W22" s="161"/>
      <c r="X22" s="161"/>
      <c r="Y22" s="161"/>
      <c r="Z22" s="161"/>
    </row>
    <row r="23" spans="1:26" ht="12.75" customHeight="1">
      <c r="A23" s="127"/>
      <c r="B23" s="127"/>
      <c r="C23" s="127"/>
      <c r="D23" s="127"/>
      <c r="E23" s="127"/>
      <c r="F23" s="127"/>
      <c r="G23" s="127"/>
      <c r="H23" s="127"/>
      <c r="I23" s="161"/>
      <c r="J23" s="161"/>
      <c r="K23" s="161"/>
      <c r="L23" s="161"/>
      <c r="M23" s="161"/>
      <c r="N23" s="161"/>
      <c r="O23" s="161"/>
      <c r="P23" s="161"/>
      <c r="Q23" s="161"/>
      <c r="R23" s="161"/>
      <c r="S23" s="161"/>
      <c r="T23" s="161"/>
      <c r="U23" s="161"/>
      <c r="V23" s="161"/>
      <c r="W23" s="161"/>
      <c r="X23" s="161"/>
      <c r="Y23" s="161"/>
      <c r="Z23" s="161"/>
    </row>
    <row r="24" spans="1:26" ht="12.75" customHeight="1">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spans="1:26" ht="12.75" customHeight="1">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spans="1:26" ht="12.75" customHeight="1">
      <c r="A26" s="161"/>
      <c r="B26" s="161"/>
      <c r="C26" s="161"/>
      <c r="D26" s="161"/>
      <c r="E26" s="161"/>
      <c r="F26" s="161"/>
      <c r="G26" s="170"/>
      <c r="H26" s="170"/>
      <c r="I26" s="161"/>
      <c r="J26" s="161"/>
      <c r="K26" s="161"/>
      <c r="L26" s="161"/>
      <c r="M26" s="161"/>
      <c r="N26" s="161"/>
      <c r="O26" s="161"/>
      <c r="P26" s="161"/>
      <c r="Q26" s="161"/>
      <c r="R26" s="161"/>
      <c r="S26" s="161"/>
      <c r="T26" s="161"/>
      <c r="U26" s="161"/>
      <c r="V26" s="161"/>
      <c r="W26" s="161"/>
      <c r="X26" s="161"/>
      <c r="Y26" s="161"/>
      <c r="Z26" s="161"/>
    </row>
    <row r="27" spans="1:26" ht="12.75" customHeight="1">
      <c r="A27" s="161"/>
      <c r="B27" s="161"/>
      <c r="C27" s="161"/>
      <c r="D27" s="161"/>
      <c r="E27" s="161"/>
      <c r="F27" s="161"/>
      <c r="G27" s="171"/>
      <c r="H27" s="172"/>
      <c r="I27" s="161"/>
      <c r="J27" s="161"/>
      <c r="K27" s="161"/>
      <c r="L27" s="161"/>
      <c r="M27" s="161"/>
      <c r="N27" s="161"/>
      <c r="O27" s="161"/>
      <c r="P27" s="161"/>
      <c r="Q27" s="161"/>
      <c r="R27" s="161"/>
      <c r="S27" s="161"/>
      <c r="T27" s="161"/>
      <c r="U27" s="161"/>
      <c r="V27" s="161"/>
      <c r="W27" s="161"/>
      <c r="X27" s="161"/>
      <c r="Y27" s="161"/>
      <c r="Z27" s="161"/>
    </row>
    <row r="28" spans="1:26" ht="12.75" customHeight="1">
      <c r="A28" s="161"/>
      <c r="B28" s="161"/>
      <c r="C28" s="161"/>
      <c r="D28" s="161"/>
      <c r="E28" s="161"/>
      <c r="F28" s="161"/>
      <c r="G28" s="171"/>
      <c r="H28" s="172"/>
      <c r="I28" s="161"/>
      <c r="J28" s="161"/>
      <c r="K28" s="161"/>
      <c r="L28" s="161"/>
      <c r="M28" s="161"/>
      <c r="N28" s="161"/>
      <c r="O28" s="161"/>
      <c r="P28" s="161"/>
      <c r="Q28" s="161"/>
      <c r="R28" s="161"/>
      <c r="S28" s="161"/>
      <c r="T28" s="161"/>
      <c r="U28" s="161"/>
      <c r="V28" s="161"/>
      <c r="W28" s="161"/>
      <c r="X28" s="161"/>
      <c r="Y28" s="161"/>
      <c r="Z28" s="161"/>
    </row>
    <row r="29" spans="1:26" ht="12.75" customHeight="1">
      <c r="A29" s="161"/>
      <c r="B29" s="161"/>
      <c r="C29" s="161"/>
      <c r="D29" s="161"/>
      <c r="E29" s="161"/>
      <c r="F29" s="161"/>
      <c r="G29" s="171"/>
      <c r="H29" s="172"/>
      <c r="I29" s="161"/>
      <c r="J29" s="161"/>
      <c r="K29" s="161"/>
      <c r="L29" s="161"/>
      <c r="M29" s="161"/>
      <c r="N29" s="161"/>
      <c r="O29" s="161"/>
      <c r="P29" s="161"/>
      <c r="Q29" s="161"/>
      <c r="R29" s="161"/>
      <c r="S29" s="161"/>
      <c r="T29" s="161"/>
      <c r="U29" s="161"/>
      <c r="V29" s="161"/>
      <c r="W29" s="161"/>
      <c r="X29" s="161"/>
      <c r="Y29" s="161"/>
      <c r="Z29" s="161"/>
    </row>
    <row r="30" spans="1:26" ht="12.75" customHeight="1">
      <c r="A30" s="161"/>
      <c r="B30" s="170"/>
      <c r="C30" s="170"/>
      <c r="D30" s="170"/>
      <c r="E30" s="161"/>
      <c r="F30" s="161"/>
      <c r="G30" s="173"/>
      <c r="H30" s="172"/>
      <c r="I30" s="161"/>
      <c r="J30" s="161"/>
      <c r="K30" s="161"/>
      <c r="L30" s="161"/>
      <c r="M30" s="161"/>
      <c r="N30" s="161"/>
      <c r="O30" s="161"/>
      <c r="P30" s="161"/>
      <c r="Q30" s="161"/>
      <c r="R30" s="161"/>
      <c r="S30" s="161"/>
      <c r="T30" s="161"/>
      <c r="U30" s="161"/>
      <c r="V30" s="161"/>
      <c r="W30" s="161"/>
      <c r="X30" s="161"/>
      <c r="Y30" s="161"/>
      <c r="Z30" s="161"/>
    </row>
    <row r="31" spans="1:26" ht="12.75" customHeight="1">
      <c r="A31" s="161"/>
      <c r="B31" s="174"/>
      <c r="C31" s="175"/>
      <c r="D31" s="176"/>
      <c r="E31" s="161"/>
      <c r="F31" s="161"/>
      <c r="G31" s="170"/>
      <c r="H31" s="170"/>
      <c r="I31" s="161"/>
      <c r="J31" s="161"/>
      <c r="K31" s="161"/>
      <c r="L31" s="161"/>
      <c r="M31" s="161"/>
      <c r="N31" s="161"/>
      <c r="O31" s="161"/>
      <c r="P31" s="161"/>
      <c r="Q31" s="161"/>
      <c r="R31" s="161"/>
      <c r="S31" s="161"/>
      <c r="T31" s="161"/>
      <c r="U31" s="161"/>
      <c r="V31" s="161"/>
      <c r="W31" s="161"/>
      <c r="X31" s="161"/>
      <c r="Y31" s="161"/>
      <c r="Z31" s="161"/>
    </row>
    <row r="32" spans="1:26" ht="12.75" customHeight="1">
      <c r="A32" s="161"/>
      <c r="B32" s="174"/>
      <c r="C32" s="175"/>
      <c r="D32" s="176"/>
      <c r="E32" s="161"/>
      <c r="F32" s="161"/>
      <c r="G32" s="170"/>
      <c r="H32" s="170"/>
      <c r="I32" s="161"/>
      <c r="J32" s="161"/>
      <c r="K32" s="161"/>
      <c r="L32" s="161"/>
      <c r="M32" s="161"/>
      <c r="N32" s="161"/>
      <c r="O32" s="161"/>
      <c r="P32" s="161"/>
      <c r="Q32" s="161"/>
      <c r="R32" s="161"/>
      <c r="S32" s="161"/>
      <c r="T32" s="161"/>
      <c r="U32" s="161"/>
      <c r="V32" s="161"/>
      <c r="W32" s="161"/>
      <c r="X32" s="161"/>
      <c r="Y32" s="161"/>
      <c r="Z32" s="161"/>
    </row>
    <row r="33" spans="1:26" ht="12.75" customHeight="1">
      <c r="A33" s="161"/>
      <c r="B33" s="174"/>
      <c r="C33" s="175"/>
      <c r="D33" s="176"/>
      <c r="E33" s="161"/>
      <c r="F33" s="161"/>
      <c r="G33" s="177"/>
      <c r="H33" s="172"/>
      <c r="I33" s="161"/>
      <c r="J33" s="161"/>
      <c r="K33" s="161"/>
      <c r="L33" s="161"/>
      <c r="M33" s="161"/>
      <c r="N33" s="161"/>
      <c r="O33" s="161"/>
      <c r="P33" s="161"/>
      <c r="Q33" s="161"/>
      <c r="R33" s="161"/>
      <c r="S33" s="161"/>
      <c r="T33" s="161"/>
      <c r="U33" s="161"/>
      <c r="V33" s="161"/>
      <c r="W33" s="161"/>
      <c r="X33" s="161"/>
      <c r="Y33" s="161"/>
      <c r="Z33" s="161"/>
    </row>
    <row r="34" spans="1:26" ht="12.75" customHeight="1">
      <c r="A34" s="161"/>
      <c r="B34" s="174"/>
      <c r="C34" s="175"/>
      <c r="D34" s="176"/>
      <c r="E34" s="161"/>
      <c r="F34" s="161"/>
      <c r="G34" s="170"/>
      <c r="H34" s="170"/>
      <c r="I34" s="161"/>
      <c r="J34" s="161"/>
      <c r="K34" s="161"/>
      <c r="L34" s="161"/>
      <c r="M34" s="161"/>
      <c r="N34" s="161"/>
      <c r="O34" s="161"/>
      <c r="P34" s="161"/>
      <c r="Q34" s="161"/>
      <c r="R34" s="161"/>
      <c r="S34" s="161"/>
      <c r="T34" s="161"/>
      <c r="U34" s="161"/>
      <c r="V34" s="161"/>
      <c r="W34" s="161"/>
      <c r="X34" s="161"/>
      <c r="Y34" s="161"/>
      <c r="Z34" s="161"/>
    </row>
    <row r="35" spans="1:26" ht="12.75" customHeight="1">
      <c r="B35" s="178"/>
      <c r="C35" s="179"/>
      <c r="D35" s="180"/>
      <c r="G35" s="181"/>
      <c r="H35" s="182"/>
    </row>
    <row r="36" spans="1:26" ht="12.75" customHeight="1">
      <c r="B36" s="178"/>
      <c r="C36" s="179"/>
      <c r="D36" s="180"/>
    </row>
    <row r="37" spans="1:26" ht="12.75" customHeight="1">
      <c r="B37" s="178"/>
      <c r="C37" s="179"/>
      <c r="D37" s="180"/>
    </row>
    <row r="38" spans="1:26" ht="12.75" customHeight="1">
      <c r="B38" s="183"/>
      <c r="C38" s="184"/>
      <c r="D38" s="185"/>
    </row>
    <row r="39" spans="1:26" ht="12.75" customHeight="1">
      <c r="B39" s="183"/>
      <c r="C39" s="183"/>
      <c r="D39" s="183"/>
    </row>
    <row r="40" spans="1:26" ht="12.75" customHeight="1">
      <c r="B40" s="183"/>
      <c r="C40" s="183"/>
      <c r="D40" s="183"/>
    </row>
    <row r="41" spans="1:26" ht="12.75" customHeight="1">
      <c r="B41" s="183"/>
      <c r="C41" s="183"/>
      <c r="D41" s="183"/>
    </row>
    <row r="42" spans="1:26" ht="12.75" customHeight="1"/>
    <row r="43" spans="1:26" ht="12.75" customHeight="1"/>
    <row r="44" spans="1:26" ht="12.75" customHeight="1"/>
    <row r="45" spans="1:26" ht="12.75" customHeight="1"/>
    <row r="46" spans="1:26" ht="12.75" customHeight="1"/>
    <row r="47" spans="1:26" ht="12.75" customHeight="1"/>
    <row r="48" spans="1: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20:H20"/>
    <mergeCell ref="A21:H21"/>
    <mergeCell ref="A9:B9"/>
    <mergeCell ref="A10:B10"/>
    <mergeCell ref="D10:H11"/>
    <mergeCell ref="A11:B11"/>
    <mergeCell ref="A14:G14"/>
    <mergeCell ref="A15:G15"/>
    <mergeCell ref="A16:G16"/>
    <mergeCell ref="A7:B7"/>
    <mergeCell ref="A8:B8"/>
    <mergeCell ref="A17:H17"/>
    <mergeCell ref="A18:H18"/>
    <mergeCell ref="A19:H19"/>
    <mergeCell ref="A1:G2"/>
    <mergeCell ref="D3:F3"/>
    <mergeCell ref="A4:B4"/>
    <mergeCell ref="A5:B5"/>
    <mergeCell ref="A6:B6"/>
  </mergeCells>
  <printOptions horizontalCentered="1"/>
  <pageMargins left="0.70866141732283472" right="0.70866141732283472" top="0.74803149606299213" bottom="0.74803149606299213" header="0" footer="0"/>
  <pageSetup paperSize="9" scale="6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1000"/>
  <sheetViews>
    <sheetView showGridLines="0" workbookViewId="0">
      <selection sqref="A1:H2"/>
    </sheetView>
  </sheetViews>
  <sheetFormatPr defaultColWidth="14.453125" defaultRowHeight="15" customHeight="1"/>
  <cols>
    <col min="1" max="1" width="17.453125" customWidth="1"/>
    <col min="2" max="2" width="23.7265625" customWidth="1"/>
    <col min="3" max="3" width="19.7265625" customWidth="1"/>
    <col min="4" max="4" width="15.26953125" customWidth="1"/>
    <col min="5" max="5" width="17.7265625" customWidth="1"/>
    <col min="6" max="6" width="14.7265625" customWidth="1"/>
    <col min="7" max="7" width="15.1796875" customWidth="1"/>
    <col min="8" max="8" width="15.81640625" customWidth="1"/>
    <col min="9" max="20" width="10.81640625" customWidth="1"/>
  </cols>
  <sheetData>
    <row r="1" spans="1:8" ht="12.75" customHeight="1">
      <c r="A1" s="205" t="s">
        <v>54</v>
      </c>
      <c r="B1" s="191"/>
      <c r="C1" s="191"/>
      <c r="D1" s="191"/>
      <c r="E1" s="191"/>
      <c r="F1" s="191"/>
      <c r="G1" s="191"/>
      <c r="H1" s="191"/>
    </row>
    <row r="2" spans="1:8" ht="12.75" customHeight="1">
      <c r="A2" s="191"/>
      <c r="B2" s="191"/>
      <c r="C2" s="191"/>
      <c r="D2" s="191"/>
      <c r="E2" s="191"/>
      <c r="F2" s="191"/>
      <c r="G2" s="191"/>
      <c r="H2" s="191"/>
    </row>
    <row r="3" spans="1:8" ht="12.75" customHeight="1"/>
    <row r="4" spans="1:8" ht="30" customHeight="1">
      <c r="A4" s="73"/>
      <c r="B4" s="73" t="s">
        <v>485</v>
      </c>
      <c r="C4" s="73" t="s">
        <v>136</v>
      </c>
      <c r="D4" s="73" t="s">
        <v>137</v>
      </c>
      <c r="E4" s="73" t="s">
        <v>138</v>
      </c>
      <c r="F4" s="73" t="s">
        <v>108</v>
      </c>
      <c r="G4" s="73" t="s">
        <v>301</v>
      </c>
      <c r="H4" s="73" t="s">
        <v>302</v>
      </c>
    </row>
    <row r="5" spans="1:8" ht="12.75" customHeight="1">
      <c r="A5" s="301" t="s">
        <v>588</v>
      </c>
      <c r="B5" s="186" t="s">
        <v>245</v>
      </c>
      <c r="C5" s="75">
        <v>502.6</v>
      </c>
      <c r="D5" s="75">
        <v>486.8</v>
      </c>
      <c r="E5" s="75">
        <v>483.9</v>
      </c>
      <c r="F5" s="75">
        <v>353.9</v>
      </c>
      <c r="G5" s="119">
        <v>1694</v>
      </c>
      <c r="H5" s="75">
        <v>816.3</v>
      </c>
    </row>
    <row r="6" spans="1:8" ht="13.5" customHeight="1">
      <c r="A6" s="207"/>
      <c r="B6" s="74" t="s">
        <v>540</v>
      </c>
      <c r="C6" s="75">
        <v>35</v>
      </c>
      <c r="D6" s="75">
        <v>35</v>
      </c>
      <c r="E6" s="75">
        <v>34.799999999999997</v>
      </c>
      <c r="F6" s="75">
        <v>30.7</v>
      </c>
      <c r="G6" s="119">
        <v>21</v>
      </c>
      <c r="H6" s="75">
        <v>99.4</v>
      </c>
    </row>
    <row r="7" spans="1:8" ht="13.5" customHeight="1">
      <c r="A7" s="207"/>
      <c r="B7" s="74" t="s">
        <v>243</v>
      </c>
      <c r="C7" s="75">
        <v>113.7</v>
      </c>
      <c r="D7" s="75">
        <v>285.60000000000002</v>
      </c>
      <c r="E7" s="75">
        <v>285.60000000000002</v>
      </c>
      <c r="F7" s="75">
        <v>285.60000000000002</v>
      </c>
      <c r="G7" s="119">
        <v>2522</v>
      </c>
      <c r="H7" s="75">
        <v>926.9</v>
      </c>
    </row>
    <row r="8" spans="1:8" ht="13.5" customHeight="1">
      <c r="A8" s="207"/>
      <c r="B8" s="74" t="s">
        <v>249</v>
      </c>
      <c r="C8" s="75">
        <v>72.400000000000006</v>
      </c>
      <c r="D8" s="75">
        <v>72.5</v>
      </c>
      <c r="E8" s="75">
        <v>72.2</v>
      </c>
      <c r="F8" s="75">
        <v>72.2</v>
      </c>
      <c r="G8" s="119">
        <v>413</v>
      </c>
      <c r="H8" s="75">
        <v>93.7</v>
      </c>
    </row>
    <row r="9" spans="1:8" ht="13.5" customHeight="1">
      <c r="A9" s="207"/>
      <c r="B9" s="74" t="s">
        <v>247</v>
      </c>
      <c r="C9" s="75">
        <v>48.6</v>
      </c>
      <c r="D9" s="75">
        <v>48.5</v>
      </c>
      <c r="E9" s="75">
        <v>44.4</v>
      </c>
      <c r="F9" s="75">
        <v>51.8</v>
      </c>
      <c r="G9" s="119">
        <v>2</v>
      </c>
      <c r="H9" s="75">
        <v>69.5</v>
      </c>
    </row>
    <row r="10" spans="1:8" ht="13.5" customHeight="1">
      <c r="A10" s="207"/>
      <c r="B10" s="74" t="s">
        <v>253</v>
      </c>
      <c r="C10" s="75">
        <v>298.60000000000002</v>
      </c>
      <c r="D10" s="75">
        <v>293.8</v>
      </c>
      <c r="E10" s="75">
        <v>282.89999999999998</v>
      </c>
      <c r="F10" s="75">
        <v>266.7</v>
      </c>
      <c r="G10" s="119">
        <v>581</v>
      </c>
      <c r="H10" s="75">
        <v>408.8</v>
      </c>
    </row>
    <row r="11" spans="1:8" ht="13.5" customHeight="1">
      <c r="A11" s="207"/>
      <c r="B11" s="74" t="s">
        <v>275</v>
      </c>
      <c r="C11" s="75">
        <v>160.30000000000001</v>
      </c>
      <c r="D11" s="75">
        <v>150.30000000000001</v>
      </c>
      <c r="E11" s="75">
        <v>120.7</v>
      </c>
      <c r="F11" s="75">
        <v>117.8</v>
      </c>
      <c r="G11" s="119">
        <v>595</v>
      </c>
      <c r="H11" s="75">
        <v>260</v>
      </c>
    </row>
    <row r="12" spans="1:8" ht="13.5" customHeight="1">
      <c r="A12" s="207"/>
      <c r="B12" s="74" t="s">
        <v>242</v>
      </c>
      <c r="C12" s="75">
        <v>211.2</v>
      </c>
      <c r="D12" s="75">
        <v>209.2</v>
      </c>
      <c r="E12" s="75">
        <v>205.9</v>
      </c>
      <c r="F12" s="75">
        <v>205</v>
      </c>
      <c r="G12" s="119">
        <v>400</v>
      </c>
      <c r="H12" s="75">
        <v>339.9</v>
      </c>
    </row>
    <row r="13" spans="1:8" ht="13.5" customHeight="1">
      <c r="A13" s="207"/>
      <c r="B13" s="74" t="s">
        <v>239</v>
      </c>
      <c r="C13" s="75">
        <v>76.7</v>
      </c>
      <c r="D13" s="75">
        <v>117.9</v>
      </c>
      <c r="E13" s="75">
        <v>76.400000000000006</v>
      </c>
      <c r="F13" s="75">
        <v>74.8</v>
      </c>
      <c r="G13" s="119">
        <v>29</v>
      </c>
      <c r="H13" s="75">
        <v>167.1</v>
      </c>
    </row>
    <row r="14" spans="1:8" ht="13.5" customHeight="1">
      <c r="A14" s="207"/>
      <c r="B14" s="74" t="s">
        <v>621</v>
      </c>
      <c r="C14" s="75">
        <v>50.8</v>
      </c>
      <c r="D14" s="75">
        <v>49.9</v>
      </c>
      <c r="E14" s="75">
        <v>44</v>
      </c>
      <c r="F14" s="75">
        <v>43.8</v>
      </c>
      <c r="G14" s="119">
        <v>36</v>
      </c>
      <c r="H14" s="75">
        <v>64.2</v>
      </c>
    </row>
    <row r="15" spans="1:8" ht="13.5" customHeight="1">
      <c r="A15" s="207"/>
      <c r="B15" s="74" t="s">
        <v>246</v>
      </c>
      <c r="C15" s="75">
        <v>503.5</v>
      </c>
      <c r="D15" s="75">
        <v>495.9</v>
      </c>
      <c r="E15" s="75">
        <v>469.8</v>
      </c>
      <c r="F15" s="187">
        <v>464.8</v>
      </c>
      <c r="G15" s="119">
        <v>1348</v>
      </c>
      <c r="H15" s="75">
        <v>915.7</v>
      </c>
    </row>
    <row r="16" spans="1:8" ht="13.5" customHeight="1">
      <c r="A16" s="207"/>
      <c r="B16" s="74" t="s">
        <v>251</v>
      </c>
      <c r="C16" s="75">
        <v>165.2</v>
      </c>
      <c r="D16" s="75">
        <v>165.6</v>
      </c>
      <c r="E16" s="75">
        <v>161.69999999999999</v>
      </c>
      <c r="F16" s="75">
        <v>146.1</v>
      </c>
      <c r="G16" s="119">
        <v>1020</v>
      </c>
      <c r="H16" s="75">
        <v>273.10000000000002</v>
      </c>
    </row>
    <row r="17" spans="1:8" ht="13.5" customHeight="1">
      <c r="A17" s="207"/>
      <c r="B17" s="74" t="s">
        <v>244</v>
      </c>
      <c r="C17" s="75">
        <v>122.9</v>
      </c>
      <c r="D17" s="75">
        <v>121.3</v>
      </c>
      <c r="E17" s="75">
        <v>119.4</v>
      </c>
      <c r="F17" s="75">
        <v>94.4</v>
      </c>
      <c r="G17" s="119">
        <v>646</v>
      </c>
      <c r="H17" s="75">
        <v>204.7</v>
      </c>
    </row>
    <row r="18" spans="1:8" ht="13.5" customHeight="1">
      <c r="A18" s="208"/>
      <c r="B18" s="74" t="s">
        <v>622</v>
      </c>
      <c r="C18" s="75">
        <v>0</v>
      </c>
      <c r="D18" s="75">
        <v>0</v>
      </c>
      <c r="E18" s="75">
        <v>0</v>
      </c>
      <c r="F18" s="75">
        <v>0</v>
      </c>
      <c r="G18" s="119">
        <v>0</v>
      </c>
      <c r="H18" s="75">
        <v>0</v>
      </c>
    </row>
    <row r="19" spans="1:8" ht="12.75" customHeight="1">
      <c r="A19" s="301" t="s">
        <v>238</v>
      </c>
      <c r="B19" s="74" t="s">
        <v>623</v>
      </c>
      <c r="C19" s="75">
        <v>594.9</v>
      </c>
      <c r="D19" s="75">
        <v>561.1</v>
      </c>
      <c r="E19" s="75">
        <v>517.70000000000005</v>
      </c>
      <c r="F19" s="75">
        <v>465.2</v>
      </c>
      <c r="G19" s="119">
        <v>1546</v>
      </c>
      <c r="H19" s="75">
        <v>651</v>
      </c>
    </row>
    <row r="20" spans="1:8" ht="13.5" customHeight="1">
      <c r="A20" s="207"/>
      <c r="B20" s="74" t="s">
        <v>624</v>
      </c>
      <c r="C20" s="75">
        <v>718.3</v>
      </c>
      <c r="D20" s="75">
        <v>695.5</v>
      </c>
      <c r="E20" s="75">
        <v>665.5</v>
      </c>
      <c r="F20" s="75">
        <v>556.5</v>
      </c>
      <c r="G20" s="119">
        <v>3568</v>
      </c>
      <c r="H20" s="75">
        <v>721.5</v>
      </c>
    </row>
    <row r="21" spans="1:8" ht="13.5" customHeight="1">
      <c r="A21" s="207"/>
      <c r="B21" s="74" t="s">
        <v>625</v>
      </c>
      <c r="C21" s="75">
        <v>1908.8</v>
      </c>
      <c r="D21" s="75">
        <v>1768.2</v>
      </c>
      <c r="E21" s="75">
        <v>387.2</v>
      </c>
      <c r="F21" s="75">
        <v>116.7</v>
      </c>
      <c r="G21" s="119">
        <v>420</v>
      </c>
      <c r="H21" s="75">
        <v>2951.1</v>
      </c>
    </row>
    <row r="22" spans="1:8" ht="13.5" customHeight="1">
      <c r="A22" s="207"/>
      <c r="B22" s="74" t="s">
        <v>626</v>
      </c>
      <c r="C22" s="75">
        <v>2639.2</v>
      </c>
      <c r="D22" s="75">
        <v>2461.1</v>
      </c>
      <c r="E22" s="75">
        <v>2166.6999999999998</v>
      </c>
      <c r="F22" s="75">
        <v>624.79999999999995</v>
      </c>
      <c r="G22" s="119">
        <v>897</v>
      </c>
      <c r="H22" s="75">
        <v>2596.6999999999998</v>
      </c>
    </row>
    <row r="23" spans="1:8" ht="13.5" customHeight="1">
      <c r="A23" s="207"/>
      <c r="B23" s="74" t="s">
        <v>627</v>
      </c>
      <c r="C23" s="75">
        <v>657.5</v>
      </c>
      <c r="D23" s="75">
        <v>681.3</v>
      </c>
      <c r="E23" s="75">
        <v>503.7</v>
      </c>
      <c r="F23" s="75">
        <v>295.39999999999998</v>
      </c>
      <c r="G23" s="119">
        <v>1060</v>
      </c>
      <c r="H23" s="75">
        <v>926.4</v>
      </c>
    </row>
    <row r="24" spans="1:8" ht="13.5" customHeight="1">
      <c r="A24" s="207"/>
      <c r="B24" s="74" t="s">
        <v>628</v>
      </c>
      <c r="C24" s="75">
        <v>770.3</v>
      </c>
      <c r="D24" s="75">
        <v>591</v>
      </c>
      <c r="E24" s="75">
        <v>442.2</v>
      </c>
      <c r="F24" s="75">
        <v>194</v>
      </c>
      <c r="G24" s="119">
        <v>450</v>
      </c>
      <c r="H24" s="75">
        <v>718.1</v>
      </c>
    </row>
    <row r="25" spans="1:8" ht="13.5" customHeight="1">
      <c r="A25" s="207"/>
      <c r="B25" s="74" t="s">
        <v>629</v>
      </c>
      <c r="C25" s="75">
        <v>1284.3</v>
      </c>
      <c r="D25" s="75">
        <v>1516.6</v>
      </c>
      <c r="E25" s="75">
        <v>730.2</v>
      </c>
      <c r="F25" s="75">
        <v>687.9</v>
      </c>
      <c r="G25" s="119">
        <v>1081</v>
      </c>
      <c r="H25" s="75">
        <v>2018.9</v>
      </c>
    </row>
    <row r="26" spans="1:8" ht="13.5" customHeight="1">
      <c r="A26" s="207"/>
      <c r="B26" s="74" t="s">
        <v>630</v>
      </c>
      <c r="C26" s="75">
        <v>1816.4</v>
      </c>
      <c r="D26" s="75">
        <v>1905.3</v>
      </c>
      <c r="E26" s="75">
        <v>1420.8</v>
      </c>
      <c r="F26" s="75">
        <v>710.9</v>
      </c>
      <c r="G26" s="119">
        <v>757</v>
      </c>
      <c r="H26" s="75">
        <v>2258.9</v>
      </c>
    </row>
    <row r="27" spans="1:8" ht="13.5" customHeight="1">
      <c r="A27" s="208"/>
      <c r="B27" s="74" t="s">
        <v>631</v>
      </c>
      <c r="C27" s="75">
        <v>993.9</v>
      </c>
      <c r="D27" s="75">
        <v>546.70000000000005</v>
      </c>
      <c r="E27" s="75">
        <v>282.89999999999998</v>
      </c>
      <c r="F27" s="75">
        <v>141.4</v>
      </c>
      <c r="G27" s="119">
        <v>3031</v>
      </c>
      <c r="H27" s="75">
        <v>586.9</v>
      </c>
    </row>
    <row r="28" spans="1:8" ht="12.75" customHeight="1">
      <c r="A28" s="301" t="s">
        <v>632</v>
      </c>
      <c r="B28" s="186" t="s">
        <v>633</v>
      </c>
      <c r="C28" s="159">
        <v>217.1</v>
      </c>
      <c r="D28" s="159">
        <v>183.6</v>
      </c>
      <c r="E28" s="159">
        <v>183.6</v>
      </c>
      <c r="F28" s="159">
        <v>180.4</v>
      </c>
      <c r="G28" s="160">
        <v>4</v>
      </c>
      <c r="H28" s="159">
        <v>1661.1</v>
      </c>
    </row>
    <row r="29" spans="1:8" ht="13.5" customHeight="1">
      <c r="A29" s="208"/>
      <c r="B29" s="186" t="s">
        <v>634</v>
      </c>
      <c r="C29" s="159">
        <v>1030</v>
      </c>
      <c r="D29" s="159">
        <v>1022.8</v>
      </c>
      <c r="E29" s="159">
        <v>704.7</v>
      </c>
      <c r="F29" s="159">
        <v>430.2</v>
      </c>
      <c r="G29" s="160">
        <v>23</v>
      </c>
      <c r="H29" s="159">
        <v>8724.6</v>
      </c>
    </row>
    <row r="30" spans="1:8" ht="13.5" customHeight="1">
      <c r="A30" s="301" t="s">
        <v>635</v>
      </c>
      <c r="B30" s="186" t="s">
        <v>636</v>
      </c>
      <c r="C30" s="159">
        <v>3.7</v>
      </c>
      <c r="D30" s="159">
        <v>0</v>
      </c>
      <c r="E30" s="159">
        <v>0</v>
      </c>
      <c r="F30" s="159">
        <v>0</v>
      </c>
      <c r="G30" s="160">
        <v>0</v>
      </c>
      <c r="H30" s="159">
        <v>0</v>
      </c>
    </row>
    <row r="31" spans="1:8" ht="13.5" customHeight="1">
      <c r="A31" s="208"/>
      <c r="B31" s="186" t="s">
        <v>637</v>
      </c>
      <c r="C31" s="159">
        <v>15.5</v>
      </c>
      <c r="D31" s="159">
        <v>0</v>
      </c>
      <c r="E31" s="159">
        <v>0</v>
      </c>
      <c r="F31" s="159">
        <v>0</v>
      </c>
      <c r="G31" s="160">
        <v>0</v>
      </c>
      <c r="H31" s="159">
        <v>0</v>
      </c>
    </row>
    <row r="32" spans="1:8" ht="13.5" customHeight="1">
      <c r="A32" s="302" t="s">
        <v>71</v>
      </c>
      <c r="B32" s="194"/>
      <c r="C32" s="77">
        <f t="shared" ref="C32:H32" si="0">SUM(C5:C31)</f>
        <v>15011.4</v>
      </c>
      <c r="D32" s="77">
        <f t="shared" si="0"/>
        <v>14465.5</v>
      </c>
      <c r="E32" s="77">
        <f t="shared" si="0"/>
        <v>10406.9</v>
      </c>
      <c r="F32" s="77">
        <f t="shared" si="0"/>
        <v>6610.9999999999973</v>
      </c>
      <c r="G32" s="118">
        <f t="shared" si="0"/>
        <v>22144</v>
      </c>
      <c r="H32" s="77">
        <f t="shared" si="0"/>
        <v>28454.5</v>
      </c>
    </row>
    <row r="33" spans="1:20" ht="15" customHeight="1">
      <c r="A33" s="265" t="s">
        <v>121</v>
      </c>
      <c r="B33" s="250"/>
      <c r="C33" s="250"/>
      <c r="D33" s="250"/>
      <c r="E33" s="250"/>
      <c r="F33" s="250"/>
      <c r="G33" s="250"/>
      <c r="H33" s="250"/>
    </row>
    <row r="34" spans="1:20" ht="12.75" customHeight="1"/>
    <row r="35" spans="1:20" ht="111.75" customHeight="1">
      <c r="A35" s="303" t="s">
        <v>638</v>
      </c>
      <c r="B35" s="200"/>
      <c r="C35" s="200"/>
      <c r="D35" s="200"/>
      <c r="E35" s="200"/>
      <c r="F35" s="200"/>
      <c r="G35" s="200"/>
      <c r="H35" s="201"/>
      <c r="I35" s="161"/>
      <c r="J35" s="161"/>
      <c r="K35" s="161"/>
      <c r="L35" s="161"/>
      <c r="M35" s="161"/>
      <c r="N35" s="161"/>
      <c r="O35" s="161"/>
      <c r="P35" s="161"/>
      <c r="Q35" s="161"/>
      <c r="R35" s="161"/>
      <c r="S35" s="161"/>
      <c r="T35" s="161"/>
    </row>
    <row r="36" spans="1:20" ht="58.5" customHeight="1">
      <c r="A36" s="304" t="s">
        <v>639</v>
      </c>
      <c r="B36" s="191"/>
      <c r="C36" s="191"/>
      <c r="D36" s="191"/>
      <c r="E36" s="191"/>
      <c r="F36" s="191"/>
      <c r="G36" s="191"/>
      <c r="H36" s="191"/>
      <c r="I36" s="161"/>
      <c r="J36" s="161"/>
      <c r="K36" s="161"/>
      <c r="L36" s="161"/>
      <c r="M36" s="161"/>
      <c r="N36" s="161"/>
      <c r="O36" s="161"/>
      <c r="P36" s="161"/>
      <c r="Q36" s="161"/>
      <c r="R36" s="161"/>
      <c r="S36" s="161"/>
      <c r="T36" s="161"/>
    </row>
    <row r="37" spans="1:20" ht="40.5" customHeight="1">
      <c r="A37" s="300" t="s">
        <v>329</v>
      </c>
      <c r="B37" s="191"/>
      <c r="C37" s="191"/>
      <c r="D37" s="191"/>
      <c r="E37" s="191"/>
      <c r="F37" s="191"/>
      <c r="G37" s="191"/>
      <c r="H37" s="191"/>
      <c r="I37" s="161"/>
      <c r="J37" s="161"/>
      <c r="K37" s="161"/>
      <c r="L37" s="161"/>
      <c r="M37" s="161"/>
      <c r="N37" s="161"/>
      <c r="O37" s="161"/>
      <c r="P37" s="161"/>
      <c r="Q37" s="161"/>
      <c r="R37" s="161"/>
      <c r="S37" s="161"/>
      <c r="T37" s="161"/>
    </row>
    <row r="38" spans="1:20" ht="45.75" customHeight="1">
      <c r="A38" s="300" t="s">
        <v>640</v>
      </c>
      <c r="B38" s="191"/>
      <c r="C38" s="191"/>
      <c r="D38" s="191"/>
      <c r="E38" s="191"/>
      <c r="F38" s="191"/>
      <c r="G38" s="191"/>
      <c r="H38" s="191"/>
      <c r="I38" s="161"/>
      <c r="J38" s="161"/>
      <c r="K38" s="161"/>
      <c r="L38" s="161"/>
      <c r="M38" s="161"/>
      <c r="N38" s="161"/>
      <c r="O38" s="161"/>
      <c r="P38" s="161"/>
      <c r="Q38" s="161"/>
      <c r="R38" s="161"/>
      <c r="S38" s="161"/>
      <c r="T38" s="161"/>
    </row>
    <row r="39" spans="1:20" ht="61.5" customHeight="1">
      <c r="A39" s="300" t="s">
        <v>641</v>
      </c>
      <c r="B39" s="191"/>
      <c r="C39" s="191"/>
      <c r="D39" s="191"/>
      <c r="E39" s="191"/>
      <c r="F39" s="191"/>
      <c r="G39" s="191"/>
      <c r="H39" s="191"/>
      <c r="I39" s="161"/>
      <c r="J39" s="161"/>
      <c r="K39" s="161"/>
      <c r="L39" s="161"/>
      <c r="M39" s="161"/>
      <c r="N39" s="161"/>
      <c r="O39" s="161"/>
      <c r="P39" s="161"/>
      <c r="Q39" s="161"/>
      <c r="R39" s="161"/>
      <c r="S39" s="161"/>
      <c r="T39" s="161"/>
    </row>
    <row r="40" spans="1:20" ht="67.5" customHeight="1">
      <c r="A40" s="300" t="s">
        <v>642</v>
      </c>
      <c r="B40" s="191"/>
      <c r="C40" s="191"/>
      <c r="D40" s="191"/>
      <c r="E40" s="191"/>
      <c r="F40" s="191"/>
      <c r="G40" s="191"/>
      <c r="H40" s="191"/>
      <c r="I40" s="161"/>
      <c r="J40" s="161"/>
      <c r="K40" s="161"/>
      <c r="L40" s="161"/>
      <c r="M40" s="161"/>
      <c r="N40" s="161"/>
      <c r="O40" s="161"/>
      <c r="P40" s="161"/>
      <c r="Q40" s="161"/>
      <c r="R40" s="161"/>
      <c r="S40" s="161"/>
      <c r="T40" s="161"/>
    </row>
    <row r="41" spans="1:20" ht="12.75" customHeight="1"/>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40:H40"/>
    <mergeCell ref="A1:H2"/>
    <mergeCell ref="A5:A18"/>
    <mergeCell ref="A19:A27"/>
    <mergeCell ref="A28:A29"/>
    <mergeCell ref="A30:A31"/>
    <mergeCell ref="A32:B32"/>
    <mergeCell ref="A33:H33"/>
    <mergeCell ref="A35:H35"/>
    <mergeCell ref="A36:H36"/>
    <mergeCell ref="A37:H37"/>
    <mergeCell ref="A38:H38"/>
    <mergeCell ref="A39:H39"/>
  </mergeCells>
  <printOptions horizontalCentered="1"/>
  <pageMargins left="0.70866141732283472" right="0.70866141732283472" top="0.74803149606299213" bottom="0.74803149606299213" header="0" footer="0"/>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00"/>
  <sheetViews>
    <sheetView showGridLines="0" workbookViewId="0">
      <selection activeCell="C10" sqref="C10"/>
    </sheetView>
  </sheetViews>
  <sheetFormatPr defaultColWidth="14.453125" defaultRowHeight="15" customHeight="1"/>
  <cols>
    <col min="1" max="1" width="50.453125" customWidth="1"/>
    <col min="2" max="2" width="15.453125" customWidth="1"/>
    <col min="3" max="3" width="15" customWidth="1"/>
    <col min="4" max="4" width="14" customWidth="1"/>
    <col min="5" max="7" width="12.453125" customWidth="1"/>
    <col min="8" max="8" width="15" customWidth="1"/>
    <col min="9" max="9" width="12.453125" customWidth="1"/>
    <col min="10" max="10" width="13.453125" customWidth="1"/>
    <col min="11" max="11" width="12.453125" customWidth="1"/>
    <col min="12" max="12" width="13.453125" customWidth="1"/>
    <col min="13" max="14" width="16" customWidth="1"/>
    <col min="15" max="15" width="13.453125" customWidth="1"/>
    <col min="16" max="18" width="8.81640625" customWidth="1"/>
  </cols>
  <sheetData>
    <row r="1" spans="1:18" ht="12.75" customHeight="1">
      <c r="A1" s="203" t="s">
        <v>88</v>
      </c>
      <c r="B1" s="191"/>
      <c r="C1" s="191"/>
      <c r="D1" s="191"/>
      <c r="E1" s="191"/>
      <c r="F1" s="191"/>
      <c r="G1" s="191"/>
      <c r="H1" s="191"/>
      <c r="I1" s="191"/>
      <c r="J1" s="191"/>
      <c r="K1" s="191"/>
      <c r="L1" s="191"/>
      <c r="M1" s="191"/>
    </row>
    <row r="2" spans="1:18" ht="12.75" customHeight="1">
      <c r="A2" s="191"/>
      <c r="B2" s="191"/>
      <c r="C2" s="191"/>
      <c r="D2" s="191"/>
      <c r="E2" s="191"/>
      <c r="F2" s="191"/>
      <c r="G2" s="191"/>
      <c r="H2" s="191"/>
      <c r="I2" s="191"/>
      <c r="J2" s="191"/>
      <c r="K2" s="191"/>
      <c r="L2" s="191"/>
      <c r="M2" s="191"/>
    </row>
    <row r="3" spans="1:18" ht="13.5" customHeight="1">
      <c r="A3" s="7"/>
      <c r="B3" s="7"/>
      <c r="C3" s="7"/>
    </row>
    <row r="4" spans="1:18" ht="15.75" customHeight="1">
      <c r="A4" s="12"/>
      <c r="B4" s="192" t="s">
        <v>55</v>
      </c>
      <c r="C4" s="193"/>
      <c r="D4" s="193"/>
      <c r="E4" s="194"/>
      <c r="F4" s="192" t="s">
        <v>56</v>
      </c>
      <c r="G4" s="193"/>
      <c r="H4" s="193"/>
      <c r="I4" s="194"/>
      <c r="J4" s="192" t="s">
        <v>57</v>
      </c>
      <c r="K4" s="193"/>
      <c r="L4" s="193"/>
      <c r="M4" s="194"/>
      <c r="N4" s="41"/>
    </row>
    <row r="5" spans="1:18" ht="19.5" customHeight="1">
      <c r="A5" s="13"/>
      <c r="B5" s="14" t="s">
        <v>58</v>
      </c>
      <c r="C5" s="14" t="s">
        <v>59</v>
      </c>
      <c r="D5" s="14" t="s">
        <v>60</v>
      </c>
      <c r="E5" s="15" t="s">
        <v>61</v>
      </c>
      <c r="F5" s="14" t="s">
        <v>58</v>
      </c>
      <c r="G5" s="14" t="s">
        <v>59</v>
      </c>
      <c r="H5" s="14" t="s">
        <v>60</v>
      </c>
      <c r="I5" s="15" t="s">
        <v>61</v>
      </c>
      <c r="J5" s="14" t="s">
        <v>58</v>
      </c>
      <c r="K5" s="14" t="s">
        <v>59</v>
      </c>
      <c r="L5" s="14" t="s">
        <v>60</v>
      </c>
      <c r="M5" s="14" t="s">
        <v>61</v>
      </c>
      <c r="N5" s="42"/>
    </row>
    <row r="6" spans="1:18" ht="30.75" customHeight="1">
      <c r="A6" s="16" t="s">
        <v>89</v>
      </c>
      <c r="B6" s="17">
        <f t="shared" ref="B6:M6" si="0">SUM(B7:B8)</f>
        <v>23001.5</v>
      </c>
      <c r="C6" s="17">
        <f t="shared" si="0"/>
        <v>4938.5</v>
      </c>
      <c r="D6" s="17">
        <f t="shared" si="0"/>
        <v>0</v>
      </c>
      <c r="E6" s="18">
        <f t="shared" si="0"/>
        <v>27940</v>
      </c>
      <c r="F6" s="17">
        <f t="shared" si="0"/>
        <v>10759.1</v>
      </c>
      <c r="G6" s="17">
        <f t="shared" si="0"/>
        <v>7082.3</v>
      </c>
      <c r="H6" s="17">
        <f t="shared" si="0"/>
        <v>0</v>
      </c>
      <c r="I6" s="18">
        <f t="shared" si="0"/>
        <v>17841.400000000001</v>
      </c>
      <c r="J6" s="17">
        <f t="shared" si="0"/>
        <v>33760.6</v>
      </c>
      <c r="K6" s="17">
        <f t="shared" si="0"/>
        <v>12020.8</v>
      </c>
      <c r="L6" s="17">
        <f t="shared" si="0"/>
        <v>0</v>
      </c>
      <c r="M6" s="18">
        <f t="shared" si="0"/>
        <v>45781.4</v>
      </c>
      <c r="N6" s="36"/>
    </row>
    <row r="7" spans="1:18" ht="17.25" customHeight="1">
      <c r="A7" s="19" t="s">
        <v>63</v>
      </c>
      <c r="B7" s="43">
        <v>18735.7</v>
      </c>
      <c r="C7" s="43">
        <v>2253.1999999999998</v>
      </c>
      <c r="D7" s="43">
        <v>0</v>
      </c>
      <c r="E7" s="44">
        <f t="shared" ref="E7:E11" si="1">B7+C7+D7</f>
        <v>20988.9</v>
      </c>
      <c r="F7" s="43">
        <v>7605.5</v>
      </c>
      <c r="G7" s="43">
        <v>3424</v>
      </c>
      <c r="H7" s="43">
        <v>0</v>
      </c>
      <c r="I7" s="44">
        <f t="shared" ref="I7:I11" si="2">F7+G7+H7</f>
        <v>11029.5</v>
      </c>
      <c r="J7" s="43">
        <f t="shared" ref="J7:M7" si="3">B7+F7</f>
        <v>26341.200000000001</v>
      </c>
      <c r="K7" s="43">
        <f t="shared" si="3"/>
        <v>5677.2</v>
      </c>
      <c r="L7" s="43">
        <f t="shared" si="3"/>
        <v>0</v>
      </c>
      <c r="M7" s="44">
        <f t="shared" si="3"/>
        <v>32018.400000000001</v>
      </c>
      <c r="N7" s="36"/>
    </row>
    <row r="8" spans="1:18" ht="21" customHeight="1">
      <c r="A8" s="19" t="s">
        <v>64</v>
      </c>
      <c r="B8" s="43">
        <v>4265.8</v>
      </c>
      <c r="C8" s="43">
        <v>2685.3</v>
      </c>
      <c r="D8" s="43">
        <v>0</v>
      </c>
      <c r="E8" s="44">
        <f t="shared" si="1"/>
        <v>6951.1</v>
      </c>
      <c r="F8" s="43">
        <v>3153.6</v>
      </c>
      <c r="G8" s="43">
        <v>3658.3</v>
      </c>
      <c r="H8" s="43">
        <v>0</v>
      </c>
      <c r="I8" s="44">
        <f t="shared" si="2"/>
        <v>6811.9</v>
      </c>
      <c r="J8" s="43">
        <f t="shared" ref="J8:M8" si="4">B8+F8</f>
        <v>7419.4</v>
      </c>
      <c r="K8" s="43">
        <f t="shared" si="4"/>
        <v>6343.6</v>
      </c>
      <c r="L8" s="43">
        <f t="shared" si="4"/>
        <v>0</v>
      </c>
      <c r="M8" s="44">
        <f t="shared" si="4"/>
        <v>13763</v>
      </c>
      <c r="N8" s="36"/>
    </row>
    <row r="9" spans="1:18" ht="25.5" customHeight="1">
      <c r="A9" s="16" t="s">
        <v>90</v>
      </c>
      <c r="B9" s="17">
        <v>0</v>
      </c>
      <c r="C9" s="17">
        <v>0</v>
      </c>
      <c r="D9" s="17">
        <v>846.4</v>
      </c>
      <c r="E9" s="18">
        <f t="shared" si="1"/>
        <v>846.4</v>
      </c>
      <c r="F9" s="17">
        <v>0</v>
      </c>
      <c r="G9" s="17">
        <v>0</v>
      </c>
      <c r="H9" s="17">
        <v>149.36000000000001</v>
      </c>
      <c r="I9" s="18">
        <f t="shared" si="2"/>
        <v>149.36000000000001</v>
      </c>
      <c r="J9" s="17">
        <f t="shared" ref="J9:L9" si="5">B9+F9</f>
        <v>0</v>
      </c>
      <c r="K9" s="17">
        <f t="shared" si="5"/>
        <v>0</v>
      </c>
      <c r="L9" s="17">
        <f t="shared" si="5"/>
        <v>995.76</v>
      </c>
      <c r="M9" s="18">
        <f t="shared" ref="M9:M11" si="6">J9+K9+L9</f>
        <v>995.76</v>
      </c>
      <c r="N9" s="36"/>
    </row>
    <row r="10" spans="1:18" ht="21.75" customHeight="1">
      <c r="A10" s="16" t="s">
        <v>91</v>
      </c>
      <c r="B10" s="17">
        <v>0</v>
      </c>
      <c r="C10" s="17">
        <v>0</v>
      </c>
      <c r="D10" s="17">
        <v>0</v>
      </c>
      <c r="E10" s="18">
        <f t="shared" si="1"/>
        <v>0</v>
      </c>
      <c r="F10" s="17">
        <v>8875.6</v>
      </c>
      <c r="G10" s="17">
        <v>118.4</v>
      </c>
      <c r="H10" s="17">
        <v>0</v>
      </c>
      <c r="I10" s="18">
        <f t="shared" si="2"/>
        <v>8994</v>
      </c>
      <c r="J10" s="17">
        <f t="shared" ref="J10:L10" si="7">B10+F10</f>
        <v>8875.6</v>
      </c>
      <c r="K10" s="17">
        <f t="shared" si="7"/>
        <v>118.4</v>
      </c>
      <c r="L10" s="17">
        <f t="shared" si="7"/>
        <v>0</v>
      </c>
      <c r="M10" s="18">
        <f t="shared" si="6"/>
        <v>8994</v>
      </c>
      <c r="N10" s="36"/>
    </row>
    <row r="11" spans="1:18" ht="22.5" customHeight="1">
      <c r="A11" s="16" t="s">
        <v>92</v>
      </c>
      <c r="B11" s="17">
        <v>0</v>
      </c>
      <c r="C11" s="17">
        <v>0</v>
      </c>
      <c r="D11" s="17">
        <v>0</v>
      </c>
      <c r="E11" s="18">
        <f t="shared" si="1"/>
        <v>0</v>
      </c>
      <c r="F11" s="17">
        <v>13830</v>
      </c>
      <c r="G11" s="17">
        <v>2864.4</v>
      </c>
      <c r="H11" s="17">
        <v>2073.6</v>
      </c>
      <c r="I11" s="18">
        <f t="shared" si="2"/>
        <v>18768</v>
      </c>
      <c r="J11" s="17">
        <f t="shared" ref="J11:L11" si="8">B11+F11</f>
        <v>13830</v>
      </c>
      <c r="K11" s="17">
        <f t="shared" si="8"/>
        <v>2864.4</v>
      </c>
      <c r="L11" s="17">
        <f t="shared" si="8"/>
        <v>2073.6</v>
      </c>
      <c r="M11" s="18">
        <f t="shared" si="6"/>
        <v>18768</v>
      </c>
      <c r="N11" s="36"/>
      <c r="O11" s="45"/>
      <c r="P11" s="38"/>
      <c r="Q11" s="24"/>
      <c r="R11" s="38"/>
    </row>
    <row r="12" spans="1:18" ht="16.5" customHeight="1">
      <c r="A12" s="46" t="s">
        <v>71</v>
      </c>
      <c r="B12" s="47">
        <f t="shared" ref="B12:M12" si="9">B6+B9+B10+B11</f>
        <v>23001.5</v>
      </c>
      <c r="C12" s="47">
        <f t="shared" si="9"/>
        <v>4938.5</v>
      </c>
      <c r="D12" s="47">
        <f t="shared" si="9"/>
        <v>846.4</v>
      </c>
      <c r="E12" s="47">
        <f t="shared" si="9"/>
        <v>28786.400000000001</v>
      </c>
      <c r="F12" s="47">
        <f t="shared" si="9"/>
        <v>33464.699999999997</v>
      </c>
      <c r="G12" s="47">
        <f t="shared" si="9"/>
        <v>10065.1</v>
      </c>
      <c r="H12" s="47">
        <f t="shared" si="9"/>
        <v>2222.96</v>
      </c>
      <c r="I12" s="47">
        <f t="shared" si="9"/>
        <v>45752.76</v>
      </c>
      <c r="J12" s="47">
        <f t="shared" si="9"/>
        <v>56466.2</v>
      </c>
      <c r="K12" s="47">
        <f t="shared" si="9"/>
        <v>15003.599999999999</v>
      </c>
      <c r="L12" s="47">
        <f t="shared" si="9"/>
        <v>3069.3599999999997</v>
      </c>
      <c r="M12" s="47">
        <f t="shared" si="9"/>
        <v>74539.16</v>
      </c>
      <c r="N12" s="27"/>
      <c r="O12" s="24"/>
    </row>
    <row r="13" spans="1:18" ht="15.75" customHeight="1">
      <c r="A13" s="48"/>
      <c r="B13" s="49"/>
      <c r="C13" s="49"/>
      <c r="D13" s="49"/>
      <c r="E13" s="49"/>
      <c r="F13" s="49"/>
      <c r="G13" s="49"/>
      <c r="H13" s="49"/>
      <c r="I13" s="49"/>
      <c r="J13" s="49"/>
      <c r="K13" s="49"/>
      <c r="L13" s="49"/>
      <c r="M13" s="49"/>
      <c r="N13" s="36"/>
    </row>
    <row r="14" spans="1:18" ht="15.75" customHeight="1">
      <c r="A14" s="195" t="s">
        <v>93</v>
      </c>
      <c r="B14" s="191"/>
      <c r="C14" s="191"/>
      <c r="D14" s="191"/>
      <c r="E14" s="191"/>
      <c r="F14" s="191"/>
      <c r="G14" s="191"/>
      <c r="H14" s="191"/>
      <c r="I14" s="191"/>
      <c r="J14" s="191"/>
      <c r="K14" s="191"/>
      <c r="L14" s="191"/>
      <c r="M14" s="191"/>
      <c r="N14" s="36"/>
    </row>
    <row r="15" spans="1:18" ht="15.75" customHeight="1">
      <c r="A15" s="34"/>
      <c r="B15" s="34"/>
      <c r="C15" s="34"/>
      <c r="D15" s="34"/>
      <c r="E15" s="36"/>
      <c r="F15" s="36"/>
      <c r="G15" s="36"/>
      <c r="H15" s="36"/>
      <c r="I15" s="36"/>
      <c r="J15" s="36"/>
      <c r="K15" s="36"/>
      <c r="L15" s="36"/>
      <c r="M15" s="36"/>
      <c r="N15" s="36"/>
    </row>
    <row r="16" spans="1:18" ht="16.5" customHeight="1">
      <c r="A16" s="35" t="s">
        <v>73</v>
      </c>
      <c r="B16" s="35"/>
      <c r="C16" s="35"/>
      <c r="D16" s="35"/>
      <c r="E16" s="50"/>
      <c r="F16" s="50"/>
      <c r="G16" s="50"/>
      <c r="H16" s="50"/>
      <c r="I16" s="36"/>
      <c r="J16" s="36"/>
      <c r="K16" s="36"/>
      <c r="L16" s="36"/>
      <c r="M16" s="36"/>
      <c r="N16" s="36"/>
    </row>
    <row r="17" spans="1:14" ht="15.75" customHeight="1">
      <c r="A17" s="196" t="s">
        <v>94</v>
      </c>
      <c r="B17" s="191"/>
      <c r="C17" s="191"/>
      <c r="D17" s="191"/>
      <c r="E17" s="191"/>
      <c r="F17" s="191"/>
      <c r="G17" s="191"/>
      <c r="H17" s="191"/>
      <c r="I17" s="191"/>
      <c r="J17" s="191"/>
      <c r="K17" s="191"/>
      <c r="L17" s="191"/>
      <c r="M17" s="191"/>
      <c r="N17" s="36"/>
    </row>
    <row r="18" spans="1:14" ht="83.25" customHeight="1">
      <c r="A18" s="196" t="s">
        <v>95</v>
      </c>
      <c r="B18" s="191"/>
      <c r="C18" s="191"/>
      <c r="D18" s="191"/>
      <c r="E18" s="191"/>
      <c r="F18" s="191"/>
      <c r="G18" s="191"/>
      <c r="H18" s="191"/>
      <c r="I18" s="191"/>
      <c r="J18" s="191"/>
      <c r="K18" s="191"/>
      <c r="L18" s="191"/>
      <c r="M18" s="191"/>
      <c r="N18" s="36"/>
    </row>
    <row r="19" spans="1:14" ht="120" customHeight="1">
      <c r="A19" s="196" t="s">
        <v>96</v>
      </c>
      <c r="B19" s="191"/>
      <c r="C19" s="191"/>
      <c r="D19" s="191"/>
      <c r="E19" s="191"/>
      <c r="F19" s="191"/>
      <c r="G19" s="191"/>
      <c r="H19" s="191"/>
      <c r="I19" s="191"/>
      <c r="J19" s="191"/>
      <c r="K19" s="191"/>
      <c r="L19" s="191"/>
      <c r="M19" s="191"/>
      <c r="N19" s="36"/>
    </row>
    <row r="20" spans="1:14" ht="86.25" customHeight="1">
      <c r="A20" s="196" t="s">
        <v>97</v>
      </c>
      <c r="B20" s="191"/>
      <c r="C20" s="191"/>
      <c r="D20" s="191"/>
      <c r="E20" s="191"/>
      <c r="F20" s="191"/>
      <c r="G20" s="191"/>
      <c r="H20" s="191"/>
      <c r="I20" s="191"/>
      <c r="J20" s="191"/>
      <c r="K20" s="191"/>
      <c r="L20" s="191"/>
      <c r="M20" s="191"/>
      <c r="N20" s="36"/>
    </row>
    <row r="21" spans="1:14" ht="204" customHeight="1">
      <c r="A21" s="196" t="s">
        <v>98</v>
      </c>
      <c r="B21" s="191"/>
      <c r="C21" s="191"/>
      <c r="D21" s="191"/>
      <c r="E21" s="191"/>
      <c r="F21" s="191"/>
      <c r="G21" s="191"/>
      <c r="H21" s="191"/>
      <c r="I21" s="191"/>
      <c r="J21" s="191"/>
      <c r="K21" s="191"/>
      <c r="L21" s="191"/>
      <c r="M21" s="191"/>
      <c r="N21" s="36"/>
    </row>
    <row r="22" spans="1:14" ht="16.5" customHeight="1">
      <c r="A22" s="196" t="s">
        <v>81</v>
      </c>
      <c r="B22" s="191"/>
      <c r="C22" s="191"/>
      <c r="D22" s="191"/>
      <c r="E22" s="191"/>
      <c r="F22" s="191"/>
      <c r="G22" s="191"/>
      <c r="H22" s="191"/>
      <c r="I22" s="191"/>
      <c r="J22" s="191"/>
      <c r="K22" s="191"/>
      <c r="L22" s="191"/>
      <c r="M22" s="191"/>
    </row>
    <row r="23" spans="1:14" ht="15.75" customHeight="1">
      <c r="A23" s="196" t="s">
        <v>99</v>
      </c>
      <c r="B23" s="191"/>
      <c r="C23" s="191"/>
      <c r="D23" s="191"/>
      <c r="E23" s="191"/>
      <c r="F23" s="191"/>
      <c r="G23" s="191"/>
      <c r="H23" s="191"/>
      <c r="I23" s="191"/>
      <c r="J23" s="191"/>
      <c r="K23" s="191"/>
      <c r="L23" s="191"/>
      <c r="M23" s="191"/>
    </row>
    <row r="24" spans="1:14" ht="15.75" customHeight="1">
      <c r="A24" s="196" t="s">
        <v>100</v>
      </c>
      <c r="B24" s="191"/>
      <c r="C24" s="191"/>
      <c r="D24" s="191"/>
      <c r="E24" s="191"/>
      <c r="F24" s="191"/>
      <c r="G24" s="191"/>
      <c r="H24" s="191"/>
      <c r="I24" s="191"/>
      <c r="J24" s="191"/>
      <c r="K24" s="191"/>
      <c r="L24" s="191"/>
      <c r="M24" s="191"/>
    </row>
    <row r="25" spans="1:14" ht="15.75" customHeight="1">
      <c r="A25" s="196" t="s">
        <v>101</v>
      </c>
      <c r="B25" s="191"/>
      <c r="C25" s="191"/>
      <c r="D25" s="191"/>
      <c r="E25" s="191"/>
      <c r="F25" s="191"/>
      <c r="G25" s="191"/>
      <c r="H25" s="191"/>
      <c r="I25" s="191"/>
      <c r="J25" s="191"/>
      <c r="K25" s="191"/>
      <c r="L25" s="191"/>
      <c r="M25" s="191"/>
    </row>
    <row r="26" spans="1:14" ht="15.75" customHeight="1">
      <c r="A26" s="196" t="s">
        <v>102</v>
      </c>
      <c r="B26" s="191"/>
      <c r="C26" s="191"/>
      <c r="D26" s="191"/>
      <c r="E26" s="191"/>
      <c r="F26" s="191"/>
      <c r="G26" s="191"/>
      <c r="H26" s="191"/>
      <c r="I26" s="191"/>
      <c r="J26" s="191"/>
      <c r="K26" s="191"/>
      <c r="L26" s="191"/>
      <c r="M26" s="191"/>
    </row>
    <row r="27" spans="1:14" ht="15.75" customHeight="1">
      <c r="A27" s="37"/>
      <c r="B27" s="39"/>
      <c r="C27" s="39"/>
      <c r="D27" s="39"/>
      <c r="E27" s="39"/>
      <c r="F27" s="39"/>
      <c r="G27" s="39"/>
      <c r="H27" s="39"/>
      <c r="I27" s="39"/>
      <c r="J27" s="39"/>
      <c r="K27" s="39"/>
      <c r="L27" s="39"/>
      <c r="M27" s="39"/>
    </row>
    <row r="28" spans="1:14" ht="15.75" customHeight="1">
      <c r="A28" s="198" t="s">
        <v>87</v>
      </c>
      <c r="B28" s="191"/>
      <c r="C28" s="191"/>
      <c r="D28" s="191"/>
      <c r="E28" s="191"/>
      <c r="F28" s="191"/>
      <c r="G28" s="191"/>
      <c r="H28" s="191"/>
      <c r="I28" s="191"/>
      <c r="J28" s="191"/>
      <c r="K28" s="191"/>
      <c r="L28" s="191"/>
      <c r="M28" s="191"/>
    </row>
    <row r="29" spans="1:14" ht="12.75" customHeight="1"/>
    <row r="30" spans="1:14" ht="12.75" customHeight="1"/>
    <row r="31" spans="1:14" ht="12.75" customHeight="1"/>
    <row r="32" spans="1: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7:M17"/>
    <mergeCell ref="A18:M18"/>
    <mergeCell ref="A26:M26"/>
    <mergeCell ref="A28:M28"/>
    <mergeCell ref="A19:M19"/>
    <mergeCell ref="A20:M20"/>
    <mergeCell ref="A21:M21"/>
    <mergeCell ref="A22:M22"/>
    <mergeCell ref="A23:M23"/>
    <mergeCell ref="A24:M24"/>
    <mergeCell ref="A25:M25"/>
    <mergeCell ref="A1:M2"/>
    <mergeCell ref="B4:E4"/>
    <mergeCell ref="F4:I4"/>
    <mergeCell ref="J4:M4"/>
    <mergeCell ref="A14:M14"/>
  </mergeCells>
  <hyperlinks>
    <hyperlink ref="A28" r:id="rId1" xr:uid="{00000000-0004-0000-0200-000000000000}"/>
  </hyperlinks>
  <pageMargins left="0.70833333333333304" right="0.70833333333333304" top="0.74791666666666701" bottom="0.74791666666666701" header="0" footer="0"/>
  <pageSetup paperSize="9" scale="5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opLeftCell="A17" zoomScale="85" zoomScaleNormal="85" workbookViewId="0">
      <selection activeCell="A22" sqref="A22:F22"/>
    </sheetView>
  </sheetViews>
  <sheetFormatPr defaultColWidth="14.453125" defaultRowHeight="15" customHeight="1"/>
  <cols>
    <col min="1" max="1" width="12.453125" customWidth="1"/>
    <col min="2" max="2" width="15.26953125" customWidth="1"/>
    <col min="3" max="3" width="18.26953125" customWidth="1"/>
    <col min="4" max="4" width="16.26953125" customWidth="1"/>
    <col min="5" max="5" width="15.453125" customWidth="1"/>
    <col min="6" max="6" width="17.453125" customWidth="1"/>
    <col min="7" max="26" width="10.81640625" customWidth="1"/>
  </cols>
  <sheetData>
    <row r="1" spans="1:26" ht="15.75" customHeight="1">
      <c r="A1" s="205" t="s">
        <v>7</v>
      </c>
      <c r="B1" s="191"/>
      <c r="C1" s="191"/>
      <c r="D1" s="191"/>
      <c r="E1" s="191"/>
      <c r="F1" s="191"/>
      <c r="G1" s="1"/>
      <c r="H1" s="1"/>
      <c r="I1" s="1"/>
      <c r="J1" s="1"/>
      <c r="K1" s="1"/>
      <c r="L1" s="1"/>
      <c r="M1" s="1"/>
      <c r="N1" s="1"/>
      <c r="O1" s="1"/>
      <c r="P1" s="1"/>
      <c r="Q1" s="1"/>
      <c r="R1" s="1"/>
      <c r="S1" s="1"/>
      <c r="T1" s="1"/>
      <c r="U1" s="1"/>
      <c r="V1" s="1"/>
      <c r="W1" s="1"/>
      <c r="X1" s="1"/>
      <c r="Y1" s="1"/>
      <c r="Z1" s="1"/>
    </row>
    <row r="2" spans="1:26" ht="8.25" customHeight="1">
      <c r="A2" s="191"/>
      <c r="B2" s="191"/>
      <c r="C2" s="191"/>
      <c r="D2" s="191"/>
      <c r="E2" s="191"/>
      <c r="F2" s="191"/>
      <c r="G2" s="1"/>
      <c r="H2" s="1"/>
      <c r="I2" s="1"/>
      <c r="J2" s="1"/>
      <c r="K2" s="1"/>
      <c r="L2" s="1"/>
      <c r="M2" s="1"/>
      <c r="N2" s="1"/>
      <c r="O2" s="1"/>
      <c r="P2" s="1"/>
      <c r="Q2" s="1"/>
      <c r="R2" s="1"/>
      <c r="S2" s="1"/>
      <c r="T2" s="1"/>
      <c r="U2" s="1"/>
      <c r="V2" s="1"/>
      <c r="W2" s="1"/>
      <c r="X2" s="1"/>
      <c r="Y2" s="1"/>
      <c r="Z2" s="1"/>
    </row>
    <row r="3" spans="1:26" ht="34.5" customHeight="1">
      <c r="A3" s="52" t="s">
        <v>103</v>
      </c>
      <c r="B3" s="52" t="s">
        <v>104</v>
      </c>
      <c r="C3" s="52" t="s">
        <v>105</v>
      </c>
      <c r="D3" s="52" t="s">
        <v>106</v>
      </c>
      <c r="E3" s="52" t="s">
        <v>107</v>
      </c>
      <c r="F3" s="52" t="s">
        <v>108</v>
      </c>
      <c r="G3" s="1"/>
      <c r="H3" s="1"/>
      <c r="I3" s="1"/>
      <c r="J3" s="1"/>
      <c r="K3" s="1"/>
      <c r="L3" s="1"/>
      <c r="M3" s="1"/>
      <c r="N3" s="1"/>
      <c r="O3" s="1"/>
      <c r="P3" s="1"/>
      <c r="Q3" s="1"/>
      <c r="R3" s="1"/>
      <c r="S3" s="1"/>
      <c r="T3" s="1"/>
      <c r="U3" s="1"/>
      <c r="V3" s="1"/>
      <c r="W3" s="1"/>
      <c r="X3" s="1"/>
      <c r="Y3" s="1"/>
      <c r="Z3" s="1"/>
    </row>
    <row r="4" spans="1:26" ht="15" customHeight="1">
      <c r="A4" s="206" t="s">
        <v>109</v>
      </c>
      <c r="B4" s="53" t="s">
        <v>110</v>
      </c>
      <c r="C4" s="54">
        <v>106308</v>
      </c>
      <c r="D4" s="55">
        <v>30754.3</v>
      </c>
      <c r="E4" s="55">
        <v>24810.1</v>
      </c>
      <c r="F4" s="55">
        <v>14452.2</v>
      </c>
      <c r="G4" s="1"/>
      <c r="H4" s="1"/>
      <c r="I4" s="1"/>
      <c r="J4" s="1"/>
      <c r="K4" s="56"/>
      <c r="L4" s="56"/>
      <c r="M4" s="56"/>
      <c r="N4" s="1"/>
      <c r="O4" s="1"/>
      <c r="P4" s="1"/>
      <c r="Q4" s="1"/>
      <c r="R4" s="1"/>
      <c r="S4" s="1"/>
      <c r="T4" s="1"/>
      <c r="U4" s="1"/>
      <c r="V4" s="1"/>
      <c r="W4" s="1"/>
      <c r="X4" s="1"/>
      <c r="Y4" s="1"/>
      <c r="Z4" s="1"/>
    </row>
    <row r="5" spans="1:26" ht="15" customHeight="1">
      <c r="A5" s="207"/>
      <c r="B5" s="53" t="s">
        <v>111</v>
      </c>
      <c r="C5" s="54">
        <v>366044</v>
      </c>
      <c r="D5" s="55">
        <v>12398.7</v>
      </c>
      <c r="E5" s="55">
        <v>11795.8</v>
      </c>
      <c r="F5" s="55">
        <v>7375</v>
      </c>
      <c r="G5" s="1"/>
      <c r="H5" s="1"/>
      <c r="I5" s="1"/>
      <c r="J5" s="1"/>
      <c r="K5" s="1"/>
      <c r="L5" s="1"/>
      <c r="M5" s="1"/>
      <c r="N5" s="1"/>
      <c r="O5" s="1"/>
      <c r="P5" s="1"/>
      <c r="Q5" s="1"/>
      <c r="R5" s="1"/>
      <c r="S5" s="1"/>
      <c r="T5" s="1"/>
      <c r="U5" s="1"/>
      <c r="V5" s="1"/>
      <c r="W5" s="1"/>
      <c r="X5" s="1"/>
      <c r="Y5" s="1"/>
      <c r="Z5" s="1"/>
    </row>
    <row r="6" spans="1:26" ht="15" customHeight="1">
      <c r="A6" s="207"/>
      <c r="B6" s="53" t="s">
        <v>112</v>
      </c>
      <c r="C6" s="209">
        <v>210844</v>
      </c>
      <c r="D6" s="55">
        <v>1075.7</v>
      </c>
      <c r="E6" s="55">
        <f>+D6</f>
        <v>1075.7</v>
      </c>
      <c r="F6" s="55">
        <v>921.2</v>
      </c>
      <c r="G6" s="1"/>
      <c r="H6" s="1"/>
      <c r="I6" s="1"/>
      <c r="J6" s="1"/>
      <c r="K6" s="1"/>
      <c r="L6" s="1"/>
      <c r="M6" s="1"/>
      <c r="N6" s="1"/>
      <c r="O6" s="1"/>
      <c r="P6" s="1"/>
      <c r="Q6" s="1"/>
      <c r="R6" s="1"/>
      <c r="S6" s="1"/>
      <c r="T6" s="1"/>
      <c r="U6" s="1"/>
      <c r="V6" s="1"/>
      <c r="W6" s="1"/>
      <c r="X6" s="1"/>
      <c r="Y6" s="1"/>
      <c r="Z6" s="1"/>
    </row>
    <row r="7" spans="1:26" ht="15" customHeight="1">
      <c r="A7" s="207"/>
      <c r="B7" s="53" t="s">
        <v>113</v>
      </c>
      <c r="C7" s="208"/>
      <c r="D7" s="55">
        <v>705.6</v>
      </c>
      <c r="E7" s="55">
        <v>705.6</v>
      </c>
      <c r="F7" s="55">
        <v>608.29999999999995</v>
      </c>
      <c r="G7" s="1"/>
      <c r="H7" s="1"/>
      <c r="I7" s="1"/>
      <c r="J7" s="1"/>
      <c r="K7" s="1"/>
      <c r="L7" s="1"/>
      <c r="M7" s="1"/>
      <c r="N7" s="1"/>
      <c r="O7" s="1"/>
      <c r="P7" s="1"/>
      <c r="Q7" s="1"/>
      <c r="R7" s="1"/>
      <c r="S7" s="1"/>
      <c r="T7" s="1"/>
      <c r="U7" s="1"/>
      <c r="V7" s="1"/>
      <c r="W7" s="1"/>
      <c r="X7" s="1"/>
      <c r="Y7" s="1"/>
      <c r="Z7" s="1"/>
    </row>
    <row r="8" spans="1:26" ht="15" customHeight="1">
      <c r="A8" s="207"/>
      <c r="B8" s="53" t="s">
        <v>114</v>
      </c>
      <c r="C8" s="54">
        <v>4591</v>
      </c>
      <c r="D8" s="55">
        <v>2108.6999999999998</v>
      </c>
      <c r="E8" s="55">
        <v>1387.8</v>
      </c>
      <c r="F8" s="55">
        <v>714.9</v>
      </c>
      <c r="G8" s="1"/>
      <c r="H8" s="1"/>
      <c r="I8" s="1"/>
      <c r="J8" s="1"/>
      <c r="K8" s="1"/>
      <c r="L8" s="1"/>
      <c r="M8" s="1"/>
      <c r="N8" s="1"/>
      <c r="O8" s="1"/>
      <c r="P8" s="1"/>
      <c r="Q8" s="1"/>
      <c r="R8" s="1"/>
      <c r="S8" s="1"/>
      <c r="T8" s="1"/>
      <c r="U8" s="1"/>
      <c r="V8" s="1"/>
      <c r="W8" s="1"/>
      <c r="X8" s="1"/>
      <c r="Y8" s="1"/>
      <c r="Z8" s="1"/>
    </row>
    <row r="9" spans="1:26" ht="15" customHeight="1">
      <c r="A9" s="207"/>
      <c r="B9" s="53" t="s">
        <v>115</v>
      </c>
      <c r="C9" s="54">
        <v>24455</v>
      </c>
      <c r="D9" s="55">
        <v>34708.5</v>
      </c>
      <c r="E9" s="55">
        <v>9029.2999999999993</v>
      </c>
      <c r="F9" s="55">
        <v>3129.9</v>
      </c>
      <c r="G9" s="1"/>
      <c r="H9" s="1"/>
      <c r="I9" s="1"/>
      <c r="J9" s="1"/>
      <c r="K9" s="1"/>
      <c r="L9" s="1"/>
      <c r="M9" s="1"/>
      <c r="N9" s="1"/>
      <c r="O9" s="1"/>
      <c r="P9" s="1"/>
      <c r="Q9" s="1"/>
      <c r="R9" s="1"/>
      <c r="S9" s="1"/>
      <c r="T9" s="1"/>
      <c r="U9" s="1"/>
      <c r="V9" s="1"/>
      <c r="W9" s="1"/>
      <c r="X9" s="1"/>
      <c r="Y9" s="1"/>
      <c r="Z9" s="1"/>
    </row>
    <row r="10" spans="1:26" ht="15" customHeight="1">
      <c r="A10" s="207"/>
      <c r="B10" s="53" t="s">
        <v>116</v>
      </c>
      <c r="C10" s="54">
        <v>176</v>
      </c>
      <c r="D10" s="55">
        <v>37.1</v>
      </c>
      <c r="E10" s="55">
        <v>10</v>
      </c>
      <c r="F10" s="55">
        <v>5.0999999999999996</v>
      </c>
      <c r="G10" s="1"/>
      <c r="H10" s="1"/>
      <c r="I10" s="1"/>
      <c r="J10" s="1"/>
      <c r="K10" s="1"/>
      <c r="L10" s="1"/>
      <c r="M10" s="1"/>
      <c r="N10" s="1"/>
      <c r="O10" s="1"/>
      <c r="P10" s="1"/>
      <c r="Q10" s="1"/>
      <c r="R10" s="1"/>
      <c r="S10" s="1"/>
      <c r="T10" s="1"/>
      <c r="U10" s="1"/>
      <c r="V10" s="1"/>
      <c r="W10" s="1"/>
      <c r="X10" s="1"/>
      <c r="Y10" s="1"/>
      <c r="Z10" s="1"/>
    </row>
    <row r="11" spans="1:26" ht="15" customHeight="1">
      <c r="A11" s="208"/>
      <c r="B11" s="57" t="s">
        <v>117</v>
      </c>
      <c r="C11" s="58">
        <f t="shared" ref="C11:F11" si="0">+SUM(C4:C10)</f>
        <v>712418</v>
      </c>
      <c r="D11" s="59">
        <f t="shared" si="0"/>
        <v>81788.600000000006</v>
      </c>
      <c r="E11" s="59">
        <f t="shared" si="0"/>
        <v>48814.299999999988</v>
      </c>
      <c r="F11" s="59">
        <f t="shared" si="0"/>
        <v>27206.600000000002</v>
      </c>
      <c r="G11" s="1"/>
      <c r="H11" s="1"/>
      <c r="I11" s="1"/>
      <c r="J11" s="1"/>
      <c r="K11" s="1"/>
      <c r="L11" s="1"/>
      <c r="M11" s="1"/>
      <c r="N11" s="1"/>
      <c r="O11" s="1"/>
      <c r="P11" s="1"/>
      <c r="Q11" s="1"/>
      <c r="R11" s="1"/>
      <c r="S11" s="1"/>
      <c r="T11" s="1"/>
      <c r="U11" s="1"/>
      <c r="V11" s="1"/>
      <c r="W11" s="1"/>
      <c r="X11" s="1"/>
      <c r="Y11" s="1"/>
      <c r="Z11" s="1"/>
    </row>
    <row r="12" spans="1:26" ht="15" customHeight="1">
      <c r="A12" s="206" t="s">
        <v>118</v>
      </c>
      <c r="B12" s="53" t="s">
        <v>110</v>
      </c>
      <c r="C12" s="54">
        <v>109042</v>
      </c>
      <c r="D12" s="55">
        <v>36259.9</v>
      </c>
      <c r="E12" s="55">
        <v>34903.9</v>
      </c>
      <c r="F12" s="55">
        <v>32661.5</v>
      </c>
      <c r="G12" s="1"/>
      <c r="H12" s="1"/>
      <c r="I12" s="1"/>
      <c r="J12" s="1"/>
      <c r="K12" s="1"/>
      <c r="L12" s="1"/>
      <c r="M12" s="1"/>
      <c r="N12" s="1"/>
      <c r="O12" s="1"/>
      <c r="P12" s="1"/>
      <c r="Q12" s="1"/>
      <c r="R12" s="1"/>
      <c r="S12" s="1"/>
      <c r="T12" s="1"/>
      <c r="U12" s="1"/>
      <c r="V12" s="1"/>
      <c r="W12" s="1"/>
      <c r="X12" s="1"/>
      <c r="Y12" s="1"/>
      <c r="Z12" s="1"/>
    </row>
    <row r="13" spans="1:26" ht="15" customHeight="1">
      <c r="A13" s="207"/>
      <c r="B13" s="53" t="s">
        <v>111</v>
      </c>
      <c r="C13" s="54">
        <v>797218</v>
      </c>
      <c r="D13" s="55">
        <v>14838.2</v>
      </c>
      <c r="E13" s="55">
        <v>14581.5</v>
      </c>
      <c r="F13" s="55">
        <v>13797.7</v>
      </c>
      <c r="G13" s="1"/>
      <c r="H13" s="1"/>
      <c r="I13" s="1"/>
      <c r="J13" s="1"/>
      <c r="K13" s="1"/>
      <c r="L13" s="1"/>
      <c r="M13" s="1"/>
      <c r="N13" s="1"/>
      <c r="O13" s="1"/>
      <c r="P13" s="1"/>
      <c r="Q13" s="1"/>
      <c r="R13" s="1"/>
      <c r="S13" s="1"/>
      <c r="T13" s="1"/>
      <c r="U13" s="1"/>
      <c r="V13" s="1"/>
      <c r="W13" s="1"/>
      <c r="X13" s="1"/>
      <c r="Y13" s="1"/>
      <c r="Z13" s="1"/>
    </row>
    <row r="14" spans="1:26" ht="15" customHeight="1">
      <c r="A14" s="207"/>
      <c r="B14" s="53" t="s">
        <v>119</v>
      </c>
      <c r="C14" s="54">
        <v>24107</v>
      </c>
      <c r="D14" s="55">
        <v>8290.9</v>
      </c>
      <c r="E14" s="55">
        <v>7319.5</v>
      </c>
      <c r="F14" s="55">
        <v>3771.8</v>
      </c>
      <c r="G14" s="1"/>
      <c r="H14" s="1"/>
      <c r="I14" s="1"/>
      <c r="J14" s="1"/>
      <c r="K14" s="1"/>
      <c r="L14" s="1"/>
      <c r="M14" s="1"/>
      <c r="N14" s="1"/>
      <c r="O14" s="1"/>
      <c r="P14" s="1"/>
      <c r="Q14" s="1"/>
      <c r="R14" s="1"/>
      <c r="S14" s="1"/>
      <c r="T14" s="1"/>
      <c r="U14" s="1"/>
      <c r="V14" s="1"/>
      <c r="W14" s="1"/>
      <c r="X14" s="1"/>
      <c r="Y14" s="1"/>
      <c r="Z14" s="1"/>
    </row>
    <row r="15" spans="1:26" ht="15" customHeight="1">
      <c r="A15" s="207"/>
      <c r="B15" s="53" t="s">
        <v>115</v>
      </c>
      <c r="C15" s="54">
        <v>24488</v>
      </c>
      <c r="D15" s="55">
        <v>15987.2</v>
      </c>
      <c r="E15" s="55">
        <v>11412.9</v>
      </c>
      <c r="F15" s="55">
        <v>7373.7</v>
      </c>
      <c r="G15" s="1"/>
      <c r="H15" s="1"/>
      <c r="I15" s="1"/>
      <c r="J15" s="1"/>
      <c r="K15" s="1"/>
      <c r="L15" s="1"/>
      <c r="M15" s="1"/>
      <c r="N15" s="1"/>
      <c r="O15" s="1"/>
      <c r="P15" s="1"/>
      <c r="Q15" s="1"/>
      <c r="R15" s="1"/>
      <c r="S15" s="1"/>
      <c r="T15" s="1"/>
      <c r="U15" s="1"/>
      <c r="V15" s="1"/>
      <c r="W15" s="1"/>
      <c r="X15" s="1"/>
      <c r="Y15" s="1"/>
      <c r="Z15" s="1"/>
    </row>
    <row r="16" spans="1:26" ht="15" customHeight="1">
      <c r="A16" s="207"/>
      <c r="B16" s="60" t="s">
        <v>120</v>
      </c>
      <c r="C16" s="61">
        <f t="shared" ref="C16:F16" si="1">+SUM(C12:C15)</f>
        <v>954855</v>
      </c>
      <c r="D16" s="62">
        <f t="shared" si="1"/>
        <v>75376.200000000012</v>
      </c>
      <c r="E16" s="62">
        <f t="shared" si="1"/>
        <v>68217.8</v>
      </c>
      <c r="F16" s="62">
        <f t="shared" si="1"/>
        <v>57604.7</v>
      </c>
      <c r="G16" s="1"/>
      <c r="H16" s="1"/>
      <c r="I16" s="1"/>
      <c r="J16" s="1"/>
      <c r="K16" s="1"/>
      <c r="L16" s="1"/>
      <c r="M16" s="1"/>
      <c r="N16" s="1"/>
      <c r="O16" s="1"/>
      <c r="P16" s="1"/>
      <c r="Q16" s="1"/>
      <c r="R16" s="1"/>
      <c r="S16" s="1"/>
      <c r="T16" s="1"/>
      <c r="U16" s="1"/>
      <c r="V16" s="1"/>
      <c r="W16" s="1"/>
      <c r="X16" s="1"/>
      <c r="Y16" s="1"/>
      <c r="Z16" s="1"/>
    </row>
    <row r="17" spans="1:26" ht="15" customHeight="1">
      <c r="A17" s="63" t="s">
        <v>71</v>
      </c>
      <c r="B17" s="64"/>
      <c r="C17" s="65">
        <f t="shared" ref="C17:F17" si="2">+C16+C11</f>
        <v>1667273</v>
      </c>
      <c r="D17" s="66">
        <f t="shared" si="2"/>
        <v>157164.80000000002</v>
      </c>
      <c r="E17" s="66">
        <f t="shared" si="2"/>
        <v>117032.09999999999</v>
      </c>
      <c r="F17" s="66">
        <f t="shared" si="2"/>
        <v>84811.3</v>
      </c>
      <c r="G17" s="1"/>
      <c r="H17" s="1"/>
      <c r="I17" s="1"/>
      <c r="J17" s="1"/>
      <c r="K17" s="1"/>
      <c r="L17" s="1"/>
      <c r="M17" s="1"/>
      <c r="N17" s="1"/>
      <c r="O17" s="1"/>
      <c r="P17" s="1"/>
      <c r="Q17" s="1"/>
      <c r="R17" s="1"/>
      <c r="S17" s="1"/>
      <c r="T17" s="1"/>
      <c r="U17" s="1"/>
      <c r="V17" s="1"/>
      <c r="W17" s="1"/>
      <c r="X17" s="1"/>
      <c r="Y17" s="1"/>
      <c r="Z17" s="1"/>
    </row>
    <row r="18" spans="1:26" ht="23.25" customHeight="1">
      <c r="A18" s="67" t="s">
        <v>121</v>
      </c>
      <c r="B18" s="68"/>
      <c r="C18" s="69"/>
      <c r="D18" s="70"/>
      <c r="E18" s="70"/>
      <c r="F18" s="70"/>
      <c r="G18" s="1"/>
      <c r="H18" s="1"/>
      <c r="I18" s="1"/>
      <c r="J18" s="1"/>
      <c r="K18" s="1"/>
      <c r="L18" s="1"/>
      <c r="M18" s="1"/>
      <c r="N18" s="1"/>
      <c r="O18" s="1"/>
      <c r="P18" s="1"/>
      <c r="Q18" s="1"/>
      <c r="R18" s="1"/>
      <c r="S18" s="1"/>
      <c r="T18" s="1"/>
      <c r="U18" s="1"/>
      <c r="V18" s="1"/>
      <c r="W18" s="1"/>
      <c r="X18" s="1"/>
      <c r="Y18" s="1"/>
      <c r="Z18" s="1"/>
    </row>
    <row r="19" spans="1:26" ht="26.25" customHeight="1">
      <c r="A19" s="204" t="s">
        <v>122</v>
      </c>
      <c r="B19" s="200"/>
      <c r="C19" s="200"/>
      <c r="D19" s="200"/>
      <c r="E19" s="200"/>
      <c r="F19" s="201"/>
      <c r="G19" s="71"/>
      <c r="H19" s="71"/>
      <c r="I19" s="71"/>
      <c r="J19" s="71"/>
      <c r="K19" s="71"/>
      <c r="L19" s="71"/>
      <c r="M19" s="71"/>
      <c r="N19" s="71"/>
      <c r="O19" s="71"/>
      <c r="P19" s="71"/>
      <c r="Q19" s="71"/>
      <c r="R19" s="71"/>
      <c r="S19" s="71"/>
      <c r="T19" s="71"/>
      <c r="U19" s="71"/>
      <c r="V19" s="71"/>
      <c r="W19" s="71"/>
      <c r="X19" s="71"/>
      <c r="Y19" s="71"/>
      <c r="Z19" s="71"/>
    </row>
    <row r="20" spans="1:26" ht="87" customHeight="1">
      <c r="A20" s="204" t="s">
        <v>123</v>
      </c>
      <c r="B20" s="200"/>
      <c r="C20" s="200"/>
      <c r="D20" s="200"/>
      <c r="E20" s="200"/>
      <c r="F20" s="201"/>
      <c r="G20" s="71"/>
      <c r="H20" s="71"/>
      <c r="I20" s="71"/>
      <c r="J20" s="71"/>
      <c r="K20" s="71"/>
      <c r="L20" s="71"/>
      <c r="M20" s="71"/>
      <c r="N20" s="71"/>
      <c r="O20" s="71"/>
      <c r="P20" s="71"/>
      <c r="Q20" s="71"/>
      <c r="R20" s="71"/>
      <c r="S20" s="71"/>
      <c r="T20" s="71"/>
      <c r="U20" s="71"/>
      <c r="V20" s="71"/>
      <c r="W20" s="71"/>
      <c r="X20" s="71"/>
      <c r="Y20" s="71"/>
      <c r="Z20" s="71"/>
    </row>
    <row r="21" spans="1:26" ht="48.75" customHeight="1">
      <c r="A21" s="204" t="s">
        <v>124</v>
      </c>
      <c r="B21" s="200"/>
      <c r="C21" s="200"/>
      <c r="D21" s="200"/>
      <c r="E21" s="200"/>
      <c r="F21" s="201"/>
      <c r="G21" s="71"/>
      <c r="H21" s="71"/>
      <c r="I21" s="71"/>
      <c r="J21" s="71"/>
      <c r="K21" s="71"/>
      <c r="L21" s="71"/>
      <c r="M21" s="71"/>
      <c r="N21" s="71"/>
      <c r="O21" s="71"/>
      <c r="P21" s="71"/>
      <c r="Q21" s="71"/>
      <c r="R21" s="71"/>
      <c r="S21" s="71"/>
      <c r="T21" s="71"/>
      <c r="U21" s="71"/>
      <c r="V21" s="71"/>
      <c r="W21" s="71"/>
      <c r="X21" s="71"/>
      <c r="Y21" s="71"/>
      <c r="Z21" s="71"/>
    </row>
    <row r="22" spans="1:26" ht="46.5" customHeight="1">
      <c r="A22" s="204" t="s">
        <v>125</v>
      </c>
      <c r="B22" s="200"/>
      <c r="C22" s="200"/>
      <c r="D22" s="200"/>
      <c r="E22" s="200"/>
      <c r="F22" s="201"/>
      <c r="G22" s="71"/>
      <c r="H22" s="71"/>
      <c r="I22" s="71"/>
      <c r="J22" s="71"/>
      <c r="K22" s="71"/>
      <c r="L22" s="71"/>
      <c r="M22" s="71"/>
      <c r="N22" s="71"/>
      <c r="O22" s="71"/>
      <c r="P22" s="71"/>
      <c r="Q22" s="71"/>
      <c r="R22" s="71"/>
      <c r="S22" s="71"/>
      <c r="T22" s="71"/>
      <c r="U22" s="71"/>
      <c r="V22" s="71"/>
      <c r="W22" s="71"/>
      <c r="X22" s="71"/>
      <c r="Y22" s="71"/>
      <c r="Z22" s="71"/>
    </row>
    <row r="23" spans="1:26" ht="12" customHeight="1">
      <c r="A23" s="72"/>
      <c r="B23" s="72"/>
      <c r="C23" s="72"/>
      <c r="D23" s="72"/>
      <c r="E23" s="72"/>
      <c r="F23" s="72"/>
      <c r="G23" s="1"/>
      <c r="H23" s="1"/>
      <c r="I23" s="1"/>
      <c r="J23" s="1"/>
      <c r="K23" s="1"/>
      <c r="L23" s="1"/>
      <c r="M23" s="1"/>
      <c r="N23" s="1"/>
      <c r="O23" s="1"/>
      <c r="P23" s="1"/>
      <c r="Q23" s="1"/>
      <c r="R23" s="1"/>
      <c r="S23" s="1"/>
      <c r="T23" s="1"/>
      <c r="U23" s="1"/>
      <c r="V23" s="1"/>
      <c r="W23" s="1"/>
      <c r="X23" s="1"/>
      <c r="Y23" s="1"/>
      <c r="Z23" s="1"/>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8">
    <mergeCell ref="A20:F20"/>
    <mergeCell ref="A21:F21"/>
    <mergeCell ref="A22:F22"/>
    <mergeCell ref="A1:F2"/>
    <mergeCell ref="A4:A11"/>
    <mergeCell ref="C6:C7"/>
    <mergeCell ref="A12:A16"/>
    <mergeCell ref="A19:F19"/>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H12" sqref="H12"/>
    </sheetView>
  </sheetViews>
  <sheetFormatPr defaultColWidth="14.453125" defaultRowHeight="15" customHeight="1"/>
  <cols>
    <col min="1" max="1" width="13.81640625" customWidth="1"/>
    <col min="2" max="2" width="16.1796875" customWidth="1"/>
    <col min="4" max="4" width="15.7265625" customWidth="1"/>
    <col min="5" max="5" width="16.453125" customWidth="1"/>
    <col min="6" max="6" width="13.81640625" customWidth="1"/>
    <col min="7" max="9" width="10.81640625" customWidth="1"/>
  </cols>
  <sheetData>
    <row r="1" spans="1:26" ht="15.75" customHeight="1">
      <c r="A1" s="205" t="s">
        <v>126</v>
      </c>
      <c r="B1" s="191"/>
      <c r="C1" s="191"/>
      <c r="D1" s="191"/>
      <c r="E1" s="191"/>
      <c r="F1" s="191"/>
      <c r="G1" s="1"/>
      <c r="H1" s="1"/>
      <c r="I1" s="1"/>
      <c r="J1" s="1"/>
      <c r="K1" s="1"/>
      <c r="L1" s="1"/>
      <c r="M1" s="1"/>
      <c r="N1" s="1"/>
      <c r="O1" s="1"/>
      <c r="P1" s="1"/>
      <c r="Q1" s="1"/>
      <c r="R1" s="1"/>
      <c r="S1" s="1"/>
      <c r="T1" s="1"/>
      <c r="U1" s="1"/>
      <c r="V1" s="1"/>
      <c r="W1" s="1"/>
      <c r="X1" s="1"/>
      <c r="Y1" s="1"/>
      <c r="Z1" s="1"/>
    </row>
    <row r="2" spans="1:26" ht="40.5" customHeight="1">
      <c r="A2" s="191"/>
      <c r="B2" s="191"/>
      <c r="C2" s="191"/>
      <c r="D2" s="191"/>
      <c r="E2" s="191"/>
      <c r="F2" s="191"/>
      <c r="G2" s="1"/>
      <c r="H2" s="1"/>
      <c r="I2" s="1"/>
      <c r="J2" s="1"/>
      <c r="K2" s="1"/>
      <c r="L2" s="1"/>
      <c r="M2" s="1"/>
      <c r="N2" s="1"/>
      <c r="O2" s="1"/>
      <c r="P2" s="1"/>
      <c r="Q2" s="1"/>
      <c r="R2" s="1"/>
      <c r="S2" s="1"/>
      <c r="T2" s="1"/>
      <c r="U2" s="1"/>
      <c r="V2" s="1"/>
      <c r="W2" s="1"/>
      <c r="X2" s="1"/>
      <c r="Y2" s="1"/>
      <c r="Z2" s="1"/>
    </row>
    <row r="3" spans="1:26" ht="25.5" customHeight="1">
      <c r="A3" s="73" t="s">
        <v>103</v>
      </c>
      <c r="B3" s="73"/>
      <c r="C3" s="73" t="s">
        <v>127</v>
      </c>
      <c r="D3" s="73" t="s">
        <v>128</v>
      </c>
      <c r="E3" s="73" t="s">
        <v>129</v>
      </c>
      <c r="F3" s="73" t="s">
        <v>71</v>
      </c>
      <c r="G3" s="1"/>
      <c r="H3" s="1"/>
      <c r="I3" s="1"/>
      <c r="J3" s="1"/>
      <c r="K3" s="1"/>
      <c r="L3" s="1"/>
      <c r="M3" s="1"/>
      <c r="N3" s="1"/>
      <c r="O3" s="1"/>
      <c r="P3" s="1"/>
      <c r="Q3" s="1"/>
      <c r="R3" s="1"/>
      <c r="S3" s="1"/>
      <c r="T3" s="1"/>
      <c r="U3" s="1"/>
      <c r="V3" s="1"/>
      <c r="W3" s="1"/>
      <c r="X3" s="1"/>
      <c r="Y3" s="1"/>
      <c r="Z3" s="1"/>
    </row>
    <row r="4" spans="1:26" ht="15" customHeight="1">
      <c r="A4" s="210" t="s">
        <v>109</v>
      </c>
      <c r="B4" s="74" t="s">
        <v>130</v>
      </c>
      <c r="C4" s="75">
        <v>5129.1000000000004</v>
      </c>
      <c r="D4" s="75">
        <v>3298.54</v>
      </c>
      <c r="E4" s="75">
        <v>942.11</v>
      </c>
      <c r="F4" s="75">
        <f t="shared" ref="F4:F6" si="0">SUM(C4:E4)</f>
        <v>9369.75</v>
      </c>
      <c r="G4" s="1"/>
      <c r="H4" s="1"/>
      <c r="I4" s="1"/>
      <c r="J4" s="1"/>
      <c r="K4" s="1"/>
      <c r="L4" s="1"/>
      <c r="M4" s="1"/>
      <c r="N4" s="1"/>
      <c r="O4" s="1"/>
      <c r="P4" s="1"/>
      <c r="Q4" s="1"/>
      <c r="R4" s="1"/>
      <c r="S4" s="1"/>
      <c r="T4" s="1"/>
      <c r="U4" s="1"/>
      <c r="V4" s="1"/>
      <c r="W4" s="1"/>
      <c r="X4" s="1"/>
      <c r="Y4" s="1"/>
      <c r="Z4" s="1"/>
    </row>
    <row r="5" spans="1:26" ht="15" customHeight="1">
      <c r="A5" s="207"/>
      <c r="B5" s="74" t="s">
        <v>131</v>
      </c>
      <c r="C5" s="75">
        <v>12941.11</v>
      </c>
      <c r="D5" s="75">
        <v>16844.07</v>
      </c>
      <c r="E5" s="75">
        <v>34375.54</v>
      </c>
      <c r="F5" s="75">
        <f t="shared" si="0"/>
        <v>64160.72</v>
      </c>
      <c r="G5" s="1"/>
      <c r="H5" s="1"/>
      <c r="I5" s="1"/>
      <c r="J5" s="1"/>
      <c r="K5" s="1"/>
      <c r="L5" s="1"/>
      <c r="M5" s="1"/>
      <c r="N5" s="1"/>
      <c r="O5" s="1"/>
      <c r="P5" s="1"/>
      <c r="Q5" s="1"/>
      <c r="R5" s="1"/>
      <c r="S5" s="1"/>
      <c r="T5" s="1"/>
      <c r="U5" s="1"/>
      <c r="V5" s="1"/>
      <c r="W5" s="1"/>
      <c r="X5" s="1"/>
      <c r="Y5" s="1"/>
      <c r="Z5" s="1"/>
    </row>
    <row r="6" spans="1:26" ht="15" customHeight="1">
      <c r="A6" s="207"/>
      <c r="B6" s="74" t="s">
        <v>132</v>
      </c>
      <c r="C6" s="75">
        <v>2223.12</v>
      </c>
      <c r="D6" s="75">
        <f>878.21+238.1</f>
        <v>1116.31</v>
      </c>
      <c r="E6" s="75">
        <v>4918.71</v>
      </c>
      <c r="F6" s="75">
        <f t="shared" si="0"/>
        <v>8258.14</v>
      </c>
      <c r="G6" s="1"/>
      <c r="H6" s="1"/>
      <c r="I6" s="1"/>
      <c r="J6" s="1"/>
      <c r="K6" s="1"/>
      <c r="L6" s="1"/>
      <c r="M6" s="1"/>
      <c r="N6" s="1"/>
      <c r="O6" s="1"/>
      <c r="P6" s="1"/>
      <c r="Q6" s="1"/>
      <c r="R6" s="1"/>
      <c r="S6" s="1"/>
      <c r="T6" s="1"/>
      <c r="U6" s="1"/>
      <c r="V6" s="1"/>
      <c r="W6" s="1"/>
      <c r="X6" s="1"/>
      <c r="Y6" s="1"/>
      <c r="Z6" s="1"/>
    </row>
    <row r="7" spans="1:26" ht="15" customHeight="1">
      <c r="A7" s="208"/>
      <c r="B7" s="76" t="s">
        <v>117</v>
      </c>
      <c r="C7" s="77">
        <f t="shared" ref="C7:F7" si="1">+SUM(C4:C6)</f>
        <v>20293.329999999998</v>
      </c>
      <c r="D7" s="77">
        <f t="shared" si="1"/>
        <v>21258.920000000002</v>
      </c>
      <c r="E7" s="77">
        <f t="shared" si="1"/>
        <v>40236.36</v>
      </c>
      <c r="F7" s="77">
        <f t="shared" si="1"/>
        <v>81788.61</v>
      </c>
      <c r="G7" s="1"/>
      <c r="H7" s="1"/>
      <c r="I7" s="56"/>
      <c r="J7" s="1"/>
      <c r="K7" s="1"/>
      <c r="L7" s="1"/>
      <c r="M7" s="1"/>
      <c r="N7" s="1"/>
      <c r="O7" s="1"/>
      <c r="P7" s="1"/>
      <c r="Q7" s="1"/>
      <c r="R7" s="1"/>
      <c r="S7" s="1"/>
      <c r="T7" s="1"/>
      <c r="U7" s="1"/>
      <c r="V7" s="1"/>
      <c r="W7" s="1"/>
      <c r="X7" s="1"/>
      <c r="Y7" s="1"/>
      <c r="Z7" s="1"/>
    </row>
    <row r="8" spans="1:26" ht="15" customHeight="1">
      <c r="A8" s="210" t="s">
        <v>118</v>
      </c>
      <c r="B8" s="74" t="s">
        <v>130</v>
      </c>
      <c r="C8" s="75">
        <v>16505</v>
      </c>
      <c r="D8" s="75">
        <v>11433.3</v>
      </c>
      <c r="E8" s="75">
        <v>13891.3</v>
      </c>
      <c r="F8" s="75">
        <f t="shared" ref="F8:F10" si="2">SUM(C8:E8)</f>
        <v>41829.599999999999</v>
      </c>
      <c r="G8" s="1"/>
      <c r="H8" s="1"/>
      <c r="I8" s="1"/>
      <c r="J8" s="1"/>
      <c r="K8" s="1"/>
      <c r="L8" s="1"/>
      <c r="M8" s="1"/>
      <c r="N8" s="1"/>
      <c r="O8" s="1"/>
      <c r="P8" s="1"/>
      <c r="Q8" s="1"/>
      <c r="R8" s="1"/>
      <c r="S8" s="1"/>
      <c r="T8" s="1"/>
      <c r="U8" s="1"/>
      <c r="V8" s="1"/>
      <c r="W8" s="1"/>
      <c r="X8" s="1"/>
      <c r="Y8" s="1"/>
      <c r="Z8" s="1"/>
    </row>
    <row r="9" spans="1:26" ht="15" customHeight="1">
      <c r="A9" s="207"/>
      <c r="B9" s="74" t="s">
        <v>131</v>
      </c>
      <c r="C9" s="75">
        <v>7911.6</v>
      </c>
      <c r="D9" s="75">
        <v>3816.4</v>
      </c>
      <c r="E9" s="75">
        <v>20755.8</v>
      </c>
      <c r="F9" s="75">
        <f t="shared" si="2"/>
        <v>32483.8</v>
      </c>
      <c r="G9" s="1"/>
      <c r="H9" s="1"/>
      <c r="I9" s="1"/>
      <c r="J9" s="1"/>
      <c r="K9" s="1"/>
      <c r="L9" s="1"/>
      <c r="M9" s="1"/>
      <c r="N9" s="1"/>
      <c r="O9" s="1"/>
      <c r="P9" s="1"/>
      <c r="Q9" s="1"/>
      <c r="R9" s="1"/>
      <c r="S9" s="1"/>
      <c r="T9" s="1"/>
      <c r="U9" s="1"/>
      <c r="V9" s="1"/>
      <c r="W9" s="1"/>
      <c r="X9" s="1"/>
      <c r="Y9" s="1"/>
      <c r="Z9" s="1"/>
    </row>
    <row r="10" spans="1:26" ht="15" customHeight="1">
      <c r="A10" s="207"/>
      <c r="B10" s="74" t="s">
        <v>132</v>
      </c>
      <c r="C10" s="75">
        <v>429.3</v>
      </c>
      <c r="D10" s="75">
        <v>67.900000000000006</v>
      </c>
      <c r="E10" s="75">
        <v>565.6</v>
      </c>
      <c r="F10" s="75">
        <f t="shared" si="2"/>
        <v>1062.8000000000002</v>
      </c>
      <c r="G10" s="1"/>
      <c r="H10" s="1"/>
      <c r="I10" s="1"/>
      <c r="J10" s="1"/>
      <c r="K10" s="1"/>
      <c r="L10" s="1"/>
      <c r="M10" s="1"/>
      <c r="N10" s="1"/>
      <c r="O10" s="1"/>
      <c r="P10" s="1"/>
      <c r="Q10" s="1"/>
      <c r="R10" s="1"/>
      <c r="S10" s="1"/>
      <c r="T10" s="1"/>
      <c r="U10" s="1"/>
      <c r="V10" s="1"/>
      <c r="W10" s="1"/>
      <c r="X10" s="1"/>
      <c r="Y10" s="1"/>
      <c r="Z10" s="1"/>
    </row>
    <row r="11" spans="1:26" ht="15" customHeight="1">
      <c r="A11" s="208"/>
      <c r="B11" s="76" t="s">
        <v>120</v>
      </c>
      <c r="C11" s="77">
        <f t="shared" ref="C11:F11" si="3">+SUM(C8:C10)</f>
        <v>24845.899999999998</v>
      </c>
      <c r="D11" s="77">
        <f t="shared" si="3"/>
        <v>15317.599999999999</v>
      </c>
      <c r="E11" s="77">
        <f t="shared" si="3"/>
        <v>35212.699999999997</v>
      </c>
      <c r="F11" s="77">
        <f t="shared" si="3"/>
        <v>75376.2</v>
      </c>
      <c r="G11" s="1"/>
      <c r="H11" s="1"/>
      <c r="I11" s="1"/>
      <c r="J11" s="1"/>
      <c r="K11" s="1"/>
      <c r="L11" s="1"/>
      <c r="M11" s="1"/>
      <c r="N11" s="1"/>
      <c r="O11" s="1"/>
      <c r="P11" s="1"/>
      <c r="Q11" s="1"/>
      <c r="R11" s="1"/>
      <c r="S11" s="1"/>
      <c r="T11" s="1"/>
      <c r="U11" s="1"/>
      <c r="V11" s="1"/>
      <c r="W11" s="1"/>
      <c r="X11" s="1"/>
      <c r="Y11" s="1"/>
      <c r="Z11" s="1"/>
    </row>
    <row r="12" spans="1:26" ht="15" customHeight="1">
      <c r="A12" s="78" t="s">
        <v>71</v>
      </c>
      <c r="B12" s="79"/>
      <c r="C12" s="80">
        <f t="shared" ref="C12:F12" si="4">+C11+C7</f>
        <v>45139.229999999996</v>
      </c>
      <c r="D12" s="80">
        <f t="shared" si="4"/>
        <v>36576.520000000004</v>
      </c>
      <c r="E12" s="80">
        <f t="shared" si="4"/>
        <v>75449.06</v>
      </c>
      <c r="F12" s="80">
        <f t="shared" si="4"/>
        <v>157164.81</v>
      </c>
      <c r="G12" s="1"/>
      <c r="H12" s="1"/>
      <c r="I12" s="1"/>
      <c r="J12" s="1"/>
      <c r="K12" s="1"/>
      <c r="L12" s="1"/>
      <c r="M12" s="1"/>
      <c r="N12" s="1"/>
      <c r="O12" s="1"/>
      <c r="P12" s="1"/>
      <c r="Q12" s="1"/>
      <c r="R12" s="1"/>
      <c r="S12" s="1"/>
      <c r="T12" s="1"/>
      <c r="U12" s="1"/>
      <c r="V12" s="1"/>
      <c r="W12" s="1"/>
      <c r="X12" s="1"/>
      <c r="Y12" s="1"/>
      <c r="Z12" s="1"/>
    </row>
    <row r="13" spans="1:26" ht="16.5" customHeight="1">
      <c r="A13" s="81" t="s">
        <v>121</v>
      </c>
      <c r="B13" s="1"/>
      <c r="C13" s="1"/>
      <c r="D13" s="81"/>
      <c r="E13" s="81"/>
      <c r="F13" s="81"/>
      <c r="G13" s="1"/>
      <c r="H13" s="1"/>
      <c r="I13" s="1"/>
      <c r="J13" s="1"/>
      <c r="K13" s="1"/>
      <c r="L13" s="1"/>
      <c r="M13" s="1"/>
      <c r="N13" s="1"/>
      <c r="O13" s="1"/>
      <c r="P13" s="1"/>
      <c r="Q13" s="1"/>
      <c r="R13" s="1"/>
      <c r="S13" s="1"/>
      <c r="T13" s="1"/>
      <c r="U13" s="1"/>
      <c r="V13" s="1"/>
      <c r="W13" s="1"/>
      <c r="X13" s="1"/>
      <c r="Y13" s="1"/>
      <c r="Z13" s="1"/>
    </row>
    <row r="14" spans="1:26" ht="12"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1:F2"/>
    <mergeCell ref="A4:A7"/>
    <mergeCell ref="A8:A11"/>
  </mergeCells>
  <printOptions horizontalCentered="1"/>
  <pageMargins left="0.70866141732283472" right="0.70866141732283472" top="0.74803149606299213" bottom="0.7480314960629921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3"/>
  <sheetViews>
    <sheetView workbookViewId="0">
      <selection activeCell="H10" sqref="H10"/>
    </sheetView>
  </sheetViews>
  <sheetFormatPr defaultColWidth="14.453125" defaultRowHeight="15" customHeight="1"/>
  <cols>
    <col min="1" max="1" width="16" customWidth="1"/>
    <col min="2" max="2" width="10.453125" customWidth="1"/>
    <col min="3" max="3" width="14.7265625" customWidth="1"/>
    <col min="4" max="4" width="11.453125" customWidth="1"/>
    <col min="5" max="6" width="10.453125" customWidth="1"/>
    <col min="7" max="7" width="11.1796875" customWidth="1"/>
  </cols>
  <sheetData>
    <row r="1" spans="1:26" ht="12" customHeight="1">
      <c r="A1" s="213" t="s">
        <v>11</v>
      </c>
      <c r="B1" s="214"/>
      <c r="C1" s="214"/>
      <c r="D1" s="214"/>
      <c r="E1" s="214"/>
      <c r="F1" s="214"/>
      <c r="G1" s="215"/>
      <c r="H1" s="1"/>
      <c r="I1" s="1"/>
      <c r="J1" s="1"/>
      <c r="K1" s="1"/>
      <c r="L1" s="1"/>
      <c r="M1" s="1"/>
      <c r="N1" s="1"/>
      <c r="O1" s="1"/>
      <c r="P1" s="1"/>
      <c r="Q1" s="1"/>
      <c r="R1" s="1"/>
      <c r="S1" s="1"/>
      <c r="T1" s="1"/>
      <c r="U1" s="1"/>
      <c r="V1" s="1"/>
      <c r="W1" s="1"/>
      <c r="X1" s="1"/>
      <c r="Y1" s="1"/>
      <c r="Z1" s="1"/>
    </row>
    <row r="2" spans="1:26" ht="12" customHeight="1">
      <c r="A2" s="216"/>
      <c r="B2" s="217"/>
      <c r="C2" s="217"/>
      <c r="D2" s="217"/>
      <c r="E2" s="217"/>
      <c r="F2" s="217"/>
      <c r="G2" s="218"/>
      <c r="H2" s="1"/>
      <c r="I2" s="1"/>
      <c r="J2" s="1"/>
      <c r="K2" s="1"/>
      <c r="L2" s="1"/>
      <c r="M2" s="1"/>
      <c r="N2" s="1"/>
      <c r="O2" s="1"/>
      <c r="P2" s="1"/>
      <c r="Q2" s="1"/>
      <c r="R2" s="1"/>
      <c r="S2" s="1"/>
      <c r="T2" s="1"/>
      <c r="U2" s="1"/>
      <c r="V2" s="1"/>
      <c r="W2" s="1"/>
      <c r="X2" s="1"/>
      <c r="Y2" s="1"/>
      <c r="Z2" s="1"/>
    </row>
    <row r="3" spans="1:26" ht="12.75" customHeight="1">
      <c r="H3" s="1"/>
      <c r="I3" s="1"/>
      <c r="J3" s="1"/>
      <c r="K3" s="1"/>
      <c r="L3" s="1"/>
      <c r="M3" s="1"/>
      <c r="N3" s="1"/>
      <c r="O3" s="1"/>
      <c r="P3" s="1"/>
      <c r="Q3" s="1"/>
      <c r="R3" s="1"/>
      <c r="S3" s="1"/>
      <c r="T3" s="1"/>
      <c r="U3" s="1"/>
      <c r="V3" s="1"/>
      <c r="W3" s="1"/>
      <c r="X3" s="1"/>
      <c r="Y3" s="1"/>
      <c r="Z3" s="1"/>
    </row>
    <row r="4" spans="1:26" ht="30" customHeight="1">
      <c r="A4" s="73" t="s">
        <v>133</v>
      </c>
      <c r="B4" s="82" t="s">
        <v>134</v>
      </c>
      <c r="C4" s="82" t="s">
        <v>135</v>
      </c>
      <c r="D4" s="73" t="s">
        <v>136</v>
      </c>
      <c r="E4" s="73" t="s">
        <v>137</v>
      </c>
      <c r="F4" s="73" t="s">
        <v>138</v>
      </c>
      <c r="G4" s="73" t="s">
        <v>108</v>
      </c>
      <c r="H4" s="1"/>
      <c r="I4" s="1"/>
      <c r="J4" s="1"/>
      <c r="K4" s="1"/>
      <c r="L4" s="1"/>
      <c r="M4" s="1"/>
      <c r="N4" s="1"/>
      <c r="O4" s="1"/>
      <c r="P4" s="1"/>
      <c r="Q4" s="1"/>
      <c r="R4" s="1"/>
      <c r="S4" s="1"/>
      <c r="T4" s="1"/>
      <c r="U4" s="1"/>
      <c r="V4" s="1"/>
      <c r="W4" s="1"/>
      <c r="X4" s="1"/>
      <c r="Y4" s="1"/>
      <c r="Z4" s="1"/>
    </row>
    <row r="5" spans="1:26" ht="13.5" customHeight="1">
      <c r="A5" s="74" t="s">
        <v>109</v>
      </c>
      <c r="B5" s="74" t="s">
        <v>61</v>
      </c>
      <c r="C5" s="74" t="s">
        <v>58</v>
      </c>
      <c r="D5" s="75">
        <f t="shared" ref="D5:G5" si="0">SUMIFS(D$17:D$51,$A$17:$A$51,$A5,$C$17:$C$51,$C5)</f>
        <v>89679.2</v>
      </c>
      <c r="E5" s="75">
        <f t="shared" si="0"/>
        <v>58238.2</v>
      </c>
      <c r="F5" s="75">
        <f t="shared" si="0"/>
        <v>31562.1</v>
      </c>
      <c r="G5" s="83">
        <f t="shared" si="0"/>
        <v>17148</v>
      </c>
      <c r="H5" s="1"/>
      <c r="I5" s="1"/>
      <c r="J5" s="1"/>
      <c r="K5" s="1"/>
      <c r="L5" s="1"/>
      <c r="M5" s="1"/>
      <c r="N5" s="1"/>
      <c r="O5" s="1"/>
      <c r="P5" s="1"/>
      <c r="Q5" s="1"/>
      <c r="R5" s="1"/>
      <c r="S5" s="1"/>
      <c r="T5" s="1"/>
      <c r="U5" s="1"/>
      <c r="V5" s="1"/>
      <c r="W5" s="1"/>
      <c r="X5" s="1"/>
      <c r="Y5" s="1"/>
      <c r="Z5" s="1"/>
    </row>
    <row r="6" spans="1:26" ht="13.5" customHeight="1">
      <c r="A6" s="74" t="s">
        <v>109</v>
      </c>
      <c r="B6" s="74" t="s">
        <v>61</v>
      </c>
      <c r="C6" s="74" t="s">
        <v>59</v>
      </c>
      <c r="D6" s="75">
        <f t="shared" ref="D6:G6" si="1">SUMIFS(D$17:D$51,$A$17:$A$51,$A6,$C$17:$C$51,$C6)</f>
        <v>30690.799999999996</v>
      </c>
      <c r="E6" s="75">
        <f t="shared" si="1"/>
        <v>21464.1</v>
      </c>
      <c r="F6" s="75">
        <f t="shared" si="1"/>
        <v>15255.300000000001</v>
      </c>
      <c r="G6" s="83">
        <f t="shared" si="1"/>
        <v>9028.3000000000011</v>
      </c>
      <c r="H6" s="1"/>
      <c r="I6" s="1"/>
      <c r="J6" s="1"/>
      <c r="K6" s="1"/>
      <c r="L6" s="1"/>
      <c r="M6" s="1"/>
      <c r="N6" s="1"/>
      <c r="O6" s="1"/>
      <c r="P6" s="1"/>
      <c r="Q6" s="1"/>
      <c r="R6" s="1"/>
      <c r="S6" s="1"/>
      <c r="T6" s="1"/>
      <c r="U6" s="1"/>
      <c r="V6" s="1"/>
      <c r="W6" s="1"/>
      <c r="X6" s="1"/>
      <c r="Y6" s="1"/>
      <c r="Z6" s="1"/>
    </row>
    <row r="7" spans="1:26" ht="13.5" customHeight="1">
      <c r="A7" s="74" t="s">
        <v>109</v>
      </c>
      <c r="B7" s="74" t="s">
        <v>61</v>
      </c>
      <c r="C7" s="74" t="s">
        <v>139</v>
      </c>
      <c r="D7" s="75">
        <f t="shared" ref="D7:G7" si="2">SUMIFS(D$17:D$51,$A$17:$A$51,$A7,$C$17:$C$51,$C7)</f>
        <v>225.7</v>
      </c>
      <c r="E7" s="75">
        <f t="shared" si="2"/>
        <v>2086.2999999999997</v>
      </c>
      <c r="F7" s="75">
        <f t="shared" si="2"/>
        <v>1996.9</v>
      </c>
      <c r="G7" s="83">
        <f t="shared" si="2"/>
        <v>1030.3</v>
      </c>
      <c r="H7" s="1"/>
      <c r="I7" s="1"/>
      <c r="J7" s="1"/>
      <c r="K7" s="1"/>
      <c r="L7" s="1"/>
      <c r="M7" s="1"/>
      <c r="N7" s="1"/>
      <c r="O7" s="1"/>
      <c r="P7" s="1"/>
      <c r="Q7" s="1"/>
      <c r="R7" s="1"/>
      <c r="S7" s="1"/>
      <c r="T7" s="1"/>
      <c r="U7" s="1"/>
      <c r="V7" s="1"/>
      <c r="W7" s="1"/>
      <c r="X7" s="1"/>
      <c r="Y7" s="1"/>
      <c r="Z7" s="1"/>
    </row>
    <row r="8" spans="1:26" ht="13.5" customHeight="1">
      <c r="A8" s="212" t="s">
        <v>117</v>
      </c>
      <c r="B8" s="193"/>
      <c r="C8" s="194"/>
      <c r="D8" s="77">
        <f t="shared" ref="D8:G8" si="3">SUM(D5:D7)</f>
        <v>120595.7</v>
      </c>
      <c r="E8" s="77">
        <f t="shared" si="3"/>
        <v>81788.599999999991</v>
      </c>
      <c r="F8" s="77">
        <f t="shared" si="3"/>
        <v>48814.3</v>
      </c>
      <c r="G8" s="84">
        <f t="shared" si="3"/>
        <v>27206.600000000002</v>
      </c>
      <c r="H8" s="1"/>
      <c r="I8" s="1"/>
      <c r="J8" s="1"/>
      <c r="K8" s="1"/>
      <c r="L8" s="1"/>
      <c r="M8" s="1"/>
      <c r="N8" s="1"/>
      <c r="O8" s="1"/>
      <c r="P8" s="1"/>
      <c r="Q8" s="1"/>
      <c r="R8" s="1"/>
      <c r="S8" s="1"/>
      <c r="T8" s="1"/>
      <c r="U8" s="1"/>
      <c r="V8" s="1"/>
      <c r="W8" s="1"/>
      <c r="X8" s="1"/>
      <c r="Y8" s="1"/>
      <c r="Z8" s="1"/>
    </row>
    <row r="9" spans="1:26" ht="13.5" customHeight="1">
      <c r="A9" s="74" t="s">
        <v>118</v>
      </c>
      <c r="B9" s="74" t="s">
        <v>61</v>
      </c>
      <c r="C9" s="74" t="s">
        <v>58</v>
      </c>
      <c r="D9" s="75">
        <f t="shared" ref="D9:G9" si="4">SUMIFS(D$17:D$51,$A$17:$A$51,$A9,$C$17:$C$51,$C9)</f>
        <v>56466.2</v>
      </c>
      <c r="E9" s="75">
        <f t="shared" si="4"/>
        <v>58911.5</v>
      </c>
      <c r="F9" s="75">
        <f t="shared" si="4"/>
        <v>52204.899999999994</v>
      </c>
      <c r="G9" s="83">
        <f t="shared" si="4"/>
        <v>42163.3</v>
      </c>
      <c r="H9" s="1"/>
      <c r="I9" s="1"/>
      <c r="J9" s="1"/>
      <c r="K9" s="1"/>
      <c r="L9" s="1"/>
      <c r="M9" s="1"/>
      <c r="N9" s="1"/>
      <c r="O9" s="1"/>
      <c r="P9" s="1"/>
      <c r="Q9" s="1"/>
      <c r="R9" s="1"/>
      <c r="S9" s="1"/>
      <c r="T9" s="1"/>
      <c r="U9" s="1"/>
      <c r="V9" s="1"/>
      <c r="W9" s="1"/>
      <c r="X9" s="1"/>
      <c r="Y9" s="1"/>
      <c r="Z9" s="1"/>
    </row>
    <row r="10" spans="1:26" ht="13.5" customHeight="1">
      <c r="A10" s="74" t="s">
        <v>118</v>
      </c>
      <c r="B10" s="74" t="s">
        <v>61</v>
      </c>
      <c r="C10" s="74" t="s">
        <v>59</v>
      </c>
      <c r="D10" s="75">
        <f t="shared" ref="D10:G10" si="5">SUMIFS(D$17:D$51,$A$17:$A$51,$A10,$C$17:$C$51,$C10)</f>
        <v>15003.599999999999</v>
      </c>
      <c r="E10" s="75">
        <f t="shared" si="5"/>
        <v>16452.5</v>
      </c>
      <c r="F10" s="75">
        <f t="shared" si="5"/>
        <v>16001.1</v>
      </c>
      <c r="G10" s="83">
        <f t="shared" si="5"/>
        <v>15429.7</v>
      </c>
      <c r="H10" s="1"/>
      <c r="I10" s="1"/>
      <c r="J10" s="1"/>
      <c r="K10" s="1"/>
      <c r="L10" s="1"/>
      <c r="M10" s="1"/>
      <c r="N10" s="1"/>
      <c r="O10" s="1"/>
      <c r="P10" s="1"/>
      <c r="Q10" s="1"/>
      <c r="R10" s="1"/>
      <c r="S10" s="1"/>
      <c r="T10" s="1"/>
      <c r="U10" s="1"/>
      <c r="V10" s="1"/>
      <c r="W10" s="1"/>
      <c r="X10" s="1"/>
      <c r="Y10" s="1"/>
      <c r="Z10" s="1"/>
    </row>
    <row r="11" spans="1:26" ht="13.5" customHeight="1">
      <c r="A11" s="74" t="s">
        <v>118</v>
      </c>
      <c r="B11" s="74" t="s">
        <v>61</v>
      </c>
      <c r="C11" s="74" t="s">
        <v>139</v>
      </c>
      <c r="D11" s="75">
        <f t="shared" ref="D11:G11" si="6">SUMIFS(D$17:D$51,$A$17:$A$51,$A11,$C$17:$C$51,$C11)</f>
        <v>2073.6</v>
      </c>
      <c r="E11" s="75">
        <f t="shared" si="6"/>
        <v>12.2</v>
      </c>
      <c r="F11" s="75">
        <f t="shared" si="6"/>
        <v>11.7</v>
      </c>
      <c r="G11" s="83">
        <f t="shared" si="6"/>
        <v>11.7</v>
      </c>
      <c r="H11" s="1"/>
      <c r="I11" s="1"/>
      <c r="J11" s="1"/>
      <c r="K11" s="1"/>
      <c r="L11" s="1"/>
      <c r="M11" s="1"/>
      <c r="N11" s="1"/>
      <c r="O11" s="1"/>
      <c r="P11" s="1"/>
      <c r="Q11" s="1"/>
      <c r="R11" s="1"/>
      <c r="S11" s="1"/>
      <c r="T11" s="1"/>
      <c r="U11" s="1"/>
      <c r="V11" s="1"/>
      <c r="W11" s="1"/>
      <c r="X11" s="1"/>
      <c r="Y11" s="1"/>
      <c r="Z11" s="1"/>
    </row>
    <row r="12" spans="1:26" ht="13.5" customHeight="1">
      <c r="A12" s="212" t="s">
        <v>120</v>
      </c>
      <c r="B12" s="193"/>
      <c r="C12" s="194"/>
      <c r="D12" s="77">
        <f t="shared" ref="D12:G12" si="7">SUM(D9:D11)</f>
        <v>73543.399999999994</v>
      </c>
      <c r="E12" s="77">
        <f t="shared" si="7"/>
        <v>75376.2</v>
      </c>
      <c r="F12" s="77">
        <f t="shared" si="7"/>
        <v>68217.7</v>
      </c>
      <c r="G12" s="84">
        <f t="shared" si="7"/>
        <v>57604.7</v>
      </c>
      <c r="H12" s="1"/>
      <c r="I12" s="1"/>
      <c r="J12" s="1"/>
      <c r="K12" s="1"/>
      <c r="L12" s="1"/>
      <c r="M12" s="1"/>
      <c r="N12" s="1"/>
      <c r="O12" s="1"/>
      <c r="P12" s="1"/>
      <c r="Q12" s="1"/>
      <c r="R12" s="1"/>
      <c r="S12" s="1"/>
      <c r="T12" s="1"/>
      <c r="U12" s="1"/>
      <c r="V12" s="1"/>
      <c r="W12" s="1"/>
      <c r="X12" s="1"/>
      <c r="Y12" s="1"/>
      <c r="Z12" s="1"/>
    </row>
    <row r="13" spans="1:26" ht="13.5" customHeight="1">
      <c r="A13" s="212" t="s">
        <v>71</v>
      </c>
      <c r="B13" s="193"/>
      <c r="C13" s="194"/>
      <c r="D13" s="77">
        <f t="shared" ref="D13:G13" si="8">D12+D8</f>
        <v>194139.09999999998</v>
      </c>
      <c r="E13" s="77">
        <f t="shared" si="8"/>
        <v>157164.79999999999</v>
      </c>
      <c r="F13" s="77">
        <f t="shared" si="8"/>
        <v>117032</v>
      </c>
      <c r="G13" s="84">
        <f t="shared" si="8"/>
        <v>84811.3</v>
      </c>
      <c r="H13" s="1"/>
      <c r="I13" s="1"/>
      <c r="J13" s="1"/>
      <c r="K13" s="1"/>
      <c r="L13" s="1"/>
      <c r="M13" s="1"/>
      <c r="N13" s="1"/>
      <c r="O13" s="1"/>
      <c r="P13" s="1"/>
      <c r="Q13" s="1"/>
      <c r="R13" s="1"/>
      <c r="S13" s="1"/>
      <c r="T13" s="1"/>
      <c r="U13" s="1"/>
      <c r="V13" s="1"/>
      <c r="W13" s="1"/>
      <c r="X13" s="1"/>
      <c r="Y13" s="1"/>
      <c r="Z13" s="1"/>
    </row>
    <row r="14" spans="1:26"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c r="A16" s="73" t="s">
        <v>133</v>
      </c>
      <c r="B16" s="82" t="s">
        <v>134</v>
      </c>
      <c r="C16" s="82" t="s">
        <v>135</v>
      </c>
      <c r="D16" s="82" t="s">
        <v>136</v>
      </c>
      <c r="E16" s="82" t="s">
        <v>137</v>
      </c>
      <c r="F16" s="82" t="s">
        <v>138</v>
      </c>
      <c r="G16" s="82" t="s">
        <v>108</v>
      </c>
      <c r="H16" s="1"/>
      <c r="I16" s="1"/>
      <c r="J16" s="1"/>
      <c r="K16" s="1"/>
      <c r="L16" s="1"/>
      <c r="M16" s="1"/>
      <c r="N16" s="1"/>
      <c r="O16" s="1"/>
      <c r="P16" s="1"/>
      <c r="Q16" s="1"/>
      <c r="R16" s="1"/>
      <c r="S16" s="1"/>
      <c r="T16" s="1"/>
      <c r="U16" s="1"/>
      <c r="V16" s="1"/>
      <c r="W16" s="1"/>
      <c r="X16" s="1"/>
      <c r="Y16" s="1"/>
      <c r="Z16" s="1"/>
    </row>
    <row r="17" spans="1:26" ht="13.5" customHeight="1">
      <c r="A17" s="74" t="s">
        <v>109</v>
      </c>
      <c r="B17" s="74" t="s">
        <v>110</v>
      </c>
      <c r="C17" s="74" t="s">
        <v>58</v>
      </c>
      <c r="D17" s="75">
        <v>23713.200000000001</v>
      </c>
      <c r="E17" s="75">
        <v>24136.3</v>
      </c>
      <c r="F17" s="75">
        <v>19181.400000000001</v>
      </c>
      <c r="G17" s="75">
        <v>11222.4</v>
      </c>
      <c r="H17" s="1"/>
      <c r="I17" s="1"/>
      <c r="J17" s="1"/>
      <c r="K17" s="1"/>
      <c r="L17" s="1"/>
      <c r="M17" s="1"/>
      <c r="N17" s="1"/>
      <c r="O17" s="1"/>
      <c r="P17" s="1"/>
      <c r="Q17" s="1"/>
      <c r="R17" s="1"/>
      <c r="S17" s="1"/>
      <c r="T17" s="1"/>
      <c r="U17" s="1"/>
      <c r="V17" s="1"/>
      <c r="W17" s="1"/>
      <c r="X17" s="1"/>
      <c r="Y17" s="1"/>
      <c r="Z17" s="1"/>
    </row>
    <row r="18" spans="1:26" ht="13.5" customHeight="1">
      <c r="A18" s="74" t="s">
        <v>109</v>
      </c>
      <c r="B18" s="74" t="s">
        <v>110</v>
      </c>
      <c r="C18" s="74" t="s">
        <v>59</v>
      </c>
      <c r="D18" s="75">
        <v>7484.9000000000005</v>
      </c>
      <c r="E18" s="75">
        <v>6617.9999999999982</v>
      </c>
      <c r="F18" s="75">
        <v>5628.7</v>
      </c>
      <c r="G18" s="75">
        <v>3229.8000000000006</v>
      </c>
      <c r="H18" s="1"/>
      <c r="I18" s="1"/>
      <c r="J18" s="1"/>
      <c r="K18" s="1"/>
      <c r="L18" s="1"/>
      <c r="M18" s="1"/>
      <c r="N18" s="1"/>
      <c r="O18" s="1"/>
      <c r="P18" s="1"/>
      <c r="Q18" s="1"/>
      <c r="R18" s="1"/>
      <c r="S18" s="1"/>
      <c r="T18" s="1"/>
      <c r="U18" s="1"/>
      <c r="V18" s="1"/>
      <c r="W18" s="1"/>
      <c r="X18" s="1"/>
      <c r="Y18" s="1"/>
      <c r="Z18" s="1"/>
    </row>
    <row r="19" spans="1:26" ht="13.5" customHeight="1">
      <c r="A19" s="74" t="s">
        <v>109</v>
      </c>
      <c r="B19" s="74" t="s">
        <v>110</v>
      </c>
      <c r="C19" s="74" t="s">
        <v>139</v>
      </c>
      <c r="D19" s="75">
        <v>0</v>
      </c>
      <c r="E19" s="75">
        <v>0</v>
      </c>
      <c r="F19" s="75">
        <v>0</v>
      </c>
      <c r="G19" s="75">
        <v>0</v>
      </c>
      <c r="H19" s="1"/>
      <c r="I19" s="1"/>
      <c r="J19" s="1"/>
      <c r="K19" s="1"/>
      <c r="L19" s="1"/>
      <c r="M19" s="1"/>
      <c r="N19" s="1"/>
      <c r="O19" s="1"/>
      <c r="P19" s="1"/>
      <c r="Q19" s="1"/>
      <c r="R19" s="1"/>
      <c r="S19" s="1"/>
      <c r="T19" s="1"/>
      <c r="U19" s="1"/>
      <c r="V19" s="1"/>
      <c r="W19" s="1"/>
      <c r="X19" s="1"/>
      <c r="Y19" s="1"/>
      <c r="Z19" s="1"/>
    </row>
    <row r="20" spans="1:26" ht="13.5" customHeight="1">
      <c r="A20" s="74" t="s">
        <v>109</v>
      </c>
      <c r="B20" s="74" t="s">
        <v>111</v>
      </c>
      <c r="C20" s="74" t="s">
        <v>58</v>
      </c>
      <c r="D20" s="75">
        <v>8752.6</v>
      </c>
      <c r="E20" s="75">
        <v>6020.8</v>
      </c>
      <c r="F20" s="75">
        <v>5659.8</v>
      </c>
      <c r="G20" s="75">
        <v>3151.3</v>
      </c>
      <c r="H20" s="1"/>
      <c r="I20" s="1"/>
      <c r="J20" s="1"/>
      <c r="K20" s="1"/>
      <c r="L20" s="1"/>
      <c r="M20" s="1"/>
      <c r="N20" s="1"/>
      <c r="O20" s="1"/>
      <c r="P20" s="1"/>
      <c r="Q20" s="1"/>
      <c r="R20" s="1"/>
      <c r="S20" s="1"/>
      <c r="T20" s="1"/>
      <c r="U20" s="1"/>
      <c r="V20" s="1"/>
      <c r="W20" s="1"/>
      <c r="X20" s="1"/>
      <c r="Y20" s="1"/>
      <c r="Z20" s="1"/>
    </row>
    <row r="21" spans="1:26" ht="13.5" customHeight="1">
      <c r="A21" s="74" t="s">
        <v>109</v>
      </c>
      <c r="B21" s="74" t="s">
        <v>111</v>
      </c>
      <c r="C21" s="74" t="s">
        <v>59</v>
      </c>
      <c r="D21" s="75">
        <v>7749.7</v>
      </c>
      <c r="E21" s="75">
        <v>6377.9</v>
      </c>
      <c r="F21" s="75">
        <v>6136</v>
      </c>
      <c r="G21" s="75">
        <v>4223.7</v>
      </c>
      <c r="H21" s="1"/>
      <c r="I21" s="1"/>
      <c r="J21" s="1"/>
      <c r="K21" s="1"/>
      <c r="L21" s="1"/>
      <c r="M21" s="1"/>
      <c r="N21" s="1"/>
      <c r="O21" s="1"/>
      <c r="P21" s="1"/>
      <c r="Q21" s="1"/>
      <c r="R21" s="1"/>
      <c r="S21" s="1"/>
      <c r="T21" s="1"/>
      <c r="U21" s="1"/>
      <c r="V21" s="1"/>
      <c r="W21" s="1"/>
      <c r="X21" s="1"/>
      <c r="Y21" s="1"/>
      <c r="Z21" s="1"/>
    </row>
    <row r="22" spans="1:26" ht="13.5" customHeight="1">
      <c r="A22" s="74" t="s">
        <v>109</v>
      </c>
      <c r="B22" s="74" t="s">
        <v>111</v>
      </c>
      <c r="C22" s="74" t="s">
        <v>139</v>
      </c>
      <c r="D22" s="75">
        <v>0</v>
      </c>
      <c r="E22" s="75">
        <v>0</v>
      </c>
      <c r="F22" s="75">
        <v>0</v>
      </c>
      <c r="G22" s="75">
        <v>0</v>
      </c>
      <c r="H22" s="1"/>
      <c r="I22" s="1"/>
      <c r="J22" s="1"/>
      <c r="K22" s="1"/>
      <c r="L22" s="1"/>
      <c r="M22" s="1"/>
      <c r="N22" s="1"/>
      <c r="O22" s="1"/>
      <c r="P22" s="1"/>
      <c r="Q22" s="1"/>
      <c r="R22" s="1"/>
      <c r="S22" s="1"/>
      <c r="T22" s="1"/>
      <c r="U22" s="1"/>
      <c r="V22" s="1"/>
      <c r="W22" s="1"/>
      <c r="X22" s="1"/>
      <c r="Y22" s="1"/>
      <c r="Z22" s="1"/>
    </row>
    <row r="23" spans="1:26" ht="13.5" customHeight="1">
      <c r="A23" s="74" t="s">
        <v>109</v>
      </c>
      <c r="B23" s="74" t="s">
        <v>140</v>
      </c>
      <c r="C23" s="74" t="s">
        <v>58</v>
      </c>
      <c r="D23" s="75">
        <v>1164.5</v>
      </c>
      <c r="E23" s="75">
        <v>511.5</v>
      </c>
      <c r="F23" s="75">
        <v>511.5</v>
      </c>
      <c r="G23" s="75">
        <v>432.5</v>
      </c>
      <c r="H23" s="1"/>
      <c r="I23" s="1"/>
      <c r="J23" s="1"/>
      <c r="K23" s="1"/>
      <c r="L23" s="1"/>
      <c r="M23" s="1"/>
      <c r="N23" s="1"/>
      <c r="O23" s="1"/>
      <c r="P23" s="1"/>
      <c r="Q23" s="1"/>
      <c r="R23" s="1"/>
      <c r="S23" s="1"/>
      <c r="T23" s="1"/>
      <c r="U23" s="1"/>
      <c r="V23" s="1"/>
      <c r="W23" s="1"/>
      <c r="X23" s="1"/>
      <c r="Y23" s="1"/>
      <c r="Z23" s="1"/>
    </row>
    <row r="24" spans="1:26" ht="13.5" customHeight="1">
      <c r="A24" s="74" t="s">
        <v>109</v>
      </c>
      <c r="B24" s="74" t="s">
        <v>140</v>
      </c>
      <c r="C24" s="74" t="s">
        <v>59</v>
      </c>
      <c r="D24" s="75">
        <v>725.3</v>
      </c>
      <c r="E24" s="75">
        <v>564.19999999999982</v>
      </c>
      <c r="F24" s="75">
        <v>564.19999999999982</v>
      </c>
      <c r="G24" s="75">
        <v>488.69999999999982</v>
      </c>
      <c r="H24" s="1"/>
      <c r="I24" s="1"/>
      <c r="J24" s="1"/>
      <c r="K24" s="1"/>
      <c r="L24" s="1"/>
      <c r="M24" s="1"/>
      <c r="N24" s="1"/>
      <c r="O24" s="1"/>
      <c r="P24" s="1"/>
      <c r="Q24" s="1"/>
      <c r="R24" s="1"/>
      <c r="S24" s="1"/>
      <c r="T24" s="1"/>
      <c r="U24" s="1"/>
      <c r="V24" s="1"/>
      <c r="W24" s="1"/>
      <c r="X24" s="1"/>
      <c r="Y24" s="1"/>
      <c r="Z24" s="1"/>
    </row>
    <row r="25" spans="1:26" ht="13.5" customHeight="1">
      <c r="A25" s="74" t="s">
        <v>109</v>
      </c>
      <c r="B25" s="74" t="s">
        <v>140</v>
      </c>
      <c r="C25" s="74" t="s">
        <v>139</v>
      </c>
      <c r="D25" s="75">
        <v>0</v>
      </c>
      <c r="E25" s="75">
        <v>0</v>
      </c>
      <c r="F25" s="75">
        <v>0</v>
      </c>
      <c r="G25" s="75">
        <v>0</v>
      </c>
      <c r="H25" s="1"/>
      <c r="I25" s="1"/>
      <c r="J25" s="1"/>
      <c r="K25" s="1"/>
      <c r="L25" s="1"/>
      <c r="M25" s="1"/>
      <c r="N25" s="1"/>
      <c r="O25" s="1"/>
      <c r="P25" s="1"/>
      <c r="Q25" s="1"/>
      <c r="R25" s="1"/>
      <c r="S25" s="1"/>
      <c r="T25" s="1"/>
      <c r="U25" s="1"/>
      <c r="V25" s="1"/>
      <c r="W25" s="1"/>
      <c r="X25" s="1"/>
      <c r="Y25" s="1"/>
      <c r="Z25" s="1"/>
    </row>
    <row r="26" spans="1:26" ht="13.5" customHeight="1">
      <c r="A26" s="74" t="s">
        <v>109</v>
      </c>
      <c r="B26" s="74" t="s">
        <v>141</v>
      </c>
      <c r="C26" s="74" t="s">
        <v>58</v>
      </c>
      <c r="D26" s="75">
        <v>460.9</v>
      </c>
      <c r="E26" s="75">
        <v>332.8</v>
      </c>
      <c r="F26" s="75">
        <v>332.8</v>
      </c>
      <c r="G26" s="75">
        <v>285.39999999999998</v>
      </c>
      <c r="H26" s="1"/>
      <c r="I26" s="1"/>
      <c r="J26" s="1"/>
      <c r="K26" s="1"/>
      <c r="L26" s="1"/>
      <c r="M26" s="1"/>
      <c r="N26" s="1"/>
      <c r="O26" s="1"/>
      <c r="P26" s="1"/>
      <c r="Q26" s="1"/>
      <c r="R26" s="1"/>
      <c r="S26" s="1"/>
      <c r="T26" s="1"/>
      <c r="U26" s="1"/>
      <c r="V26" s="1"/>
      <c r="W26" s="1"/>
      <c r="X26" s="1"/>
      <c r="Y26" s="1"/>
      <c r="Z26" s="1"/>
    </row>
    <row r="27" spans="1:26" ht="13.5" customHeight="1">
      <c r="A27" s="74" t="s">
        <v>109</v>
      </c>
      <c r="B27" s="74" t="s">
        <v>141</v>
      </c>
      <c r="C27" s="74" t="s">
        <v>59</v>
      </c>
      <c r="D27" s="75">
        <v>479.2</v>
      </c>
      <c r="E27" s="75">
        <v>372.8</v>
      </c>
      <c r="F27" s="75">
        <v>372.8</v>
      </c>
      <c r="G27" s="75">
        <v>322.89999999999998</v>
      </c>
      <c r="H27" s="1"/>
      <c r="I27" s="1"/>
      <c r="J27" s="1"/>
      <c r="K27" s="1"/>
      <c r="L27" s="1"/>
      <c r="M27" s="1"/>
      <c r="N27" s="1"/>
      <c r="O27" s="1"/>
      <c r="P27" s="1"/>
      <c r="Q27" s="1"/>
      <c r="R27" s="1"/>
      <c r="S27" s="1"/>
      <c r="T27" s="1"/>
      <c r="U27" s="1"/>
      <c r="V27" s="1"/>
      <c r="W27" s="1"/>
      <c r="X27" s="1"/>
      <c r="Y27" s="1"/>
      <c r="Z27" s="1"/>
    </row>
    <row r="28" spans="1:26" ht="13.5" customHeight="1">
      <c r="A28" s="74" t="s">
        <v>109</v>
      </c>
      <c r="B28" s="74" t="s">
        <v>141</v>
      </c>
      <c r="C28" s="74" t="s">
        <v>139</v>
      </c>
      <c r="D28" s="75">
        <v>0</v>
      </c>
      <c r="E28" s="75">
        <v>0</v>
      </c>
      <c r="F28" s="75">
        <v>0</v>
      </c>
      <c r="G28" s="75">
        <v>0</v>
      </c>
      <c r="H28" s="1"/>
      <c r="I28" s="1"/>
      <c r="J28" s="1"/>
      <c r="K28" s="1"/>
      <c r="L28" s="1"/>
      <c r="M28" s="1"/>
      <c r="N28" s="1"/>
      <c r="O28" s="1"/>
      <c r="P28" s="1"/>
      <c r="Q28" s="1"/>
      <c r="R28" s="1"/>
      <c r="S28" s="1"/>
      <c r="T28" s="1"/>
      <c r="U28" s="1"/>
      <c r="V28" s="1"/>
      <c r="W28" s="1"/>
      <c r="X28" s="1"/>
      <c r="Y28" s="1"/>
      <c r="Z28" s="1"/>
    </row>
    <row r="29" spans="1:26" ht="13.5" customHeight="1">
      <c r="A29" s="74" t="s">
        <v>109</v>
      </c>
      <c r="B29" s="74" t="s">
        <v>114</v>
      </c>
      <c r="C29" s="74" t="s">
        <v>58</v>
      </c>
      <c r="D29" s="75">
        <f>11394.8-2-72.6-0.2-28.2</f>
        <v>11291.799999999997</v>
      </c>
      <c r="E29" s="75">
        <v>1747.3</v>
      </c>
      <c r="F29" s="75">
        <v>1094.2</v>
      </c>
      <c r="G29" s="75">
        <v>585.9</v>
      </c>
      <c r="H29" s="1"/>
      <c r="I29" s="1"/>
      <c r="J29" s="1"/>
      <c r="K29" s="1"/>
      <c r="L29" s="1"/>
      <c r="M29" s="1"/>
      <c r="N29" s="1"/>
      <c r="O29" s="1"/>
      <c r="P29" s="1"/>
      <c r="Q29" s="1"/>
      <c r="R29" s="1"/>
      <c r="S29" s="1"/>
      <c r="T29" s="1"/>
      <c r="U29" s="1"/>
      <c r="V29" s="1"/>
      <c r="W29" s="1"/>
      <c r="X29" s="1"/>
      <c r="Y29" s="1"/>
      <c r="Z29" s="1"/>
    </row>
    <row r="30" spans="1:26" ht="13.5" customHeight="1">
      <c r="A30" s="74" t="s">
        <v>109</v>
      </c>
      <c r="B30" s="74" t="s">
        <v>114</v>
      </c>
      <c r="C30" s="74" t="s">
        <v>59</v>
      </c>
      <c r="D30" s="75">
        <v>90.1</v>
      </c>
      <c r="E30" s="75">
        <v>167.6</v>
      </c>
      <c r="F30" s="75">
        <v>132.1</v>
      </c>
      <c r="G30" s="75">
        <v>54.1</v>
      </c>
      <c r="H30" s="1"/>
      <c r="I30" s="1"/>
      <c r="J30" s="1"/>
      <c r="K30" s="1"/>
      <c r="L30" s="1"/>
      <c r="M30" s="1"/>
      <c r="N30" s="1"/>
      <c r="O30" s="1"/>
      <c r="P30" s="1"/>
      <c r="Q30" s="1"/>
      <c r="R30" s="1"/>
      <c r="S30" s="1"/>
      <c r="T30" s="1"/>
      <c r="U30" s="1"/>
      <c r="V30" s="1"/>
      <c r="W30" s="1"/>
      <c r="X30" s="1"/>
      <c r="Y30" s="1"/>
      <c r="Z30" s="1"/>
    </row>
    <row r="31" spans="1:26" ht="13.5" customHeight="1">
      <c r="A31" s="74" t="s">
        <v>109</v>
      </c>
      <c r="B31" s="74" t="s">
        <v>114</v>
      </c>
      <c r="C31" s="74" t="s">
        <v>139</v>
      </c>
      <c r="D31" s="75">
        <v>84.7</v>
      </c>
      <c r="E31" s="75">
        <v>193.7</v>
      </c>
      <c r="F31" s="75">
        <v>161.4</v>
      </c>
      <c r="G31" s="75">
        <v>74.900000000000006</v>
      </c>
      <c r="H31" s="1"/>
      <c r="I31" s="1"/>
      <c r="J31" s="1"/>
      <c r="K31" s="1"/>
      <c r="L31" s="1"/>
      <c r="M31" s="1"/>
      <c r="N31" s="1"/>
      <c r="O31" s="1"/>
      <c r="P31" s="1"/>
      <c r="Q31" s="1"/>
      <c r="R31" s="1"/>
      <c r="S31" s="1"/>
      <c r="T31" s="1"/>
      <c r="U31" s="1"/>
      <c r="V31" s="1"/>
      <c r="W31" s="1"/>
      <c r="X31" s="1"/>
      <c r="Y31" s="1"/>
      <c r="Z31" s="1"/>
    </row>
    <row r="32" spans="1:26" ht="13.5" customHeight="1">
      <c r="A32" s="74" t="s">
        <v>109</v>
      </c>
      <c r="B32" s="74" t="s">
        <v>115</v>
      </c>
      <c r="C32" s="74" t="s">
        <v>58</v>
      </c>
      <c r="D32" s="75">
        <v>44176.5</v>
      </c>
      <c r="E32" s="75">
        <v>25476.3</v>
      </c>
      <c r="F32" s="75">
        <v>4778.3999999999996</v>
      </c>
      <c r="G32" s="75">
        <v>1468.4</v>
      </c>
      <c r="H32" s="1"/>
      <c r="I32" s="1"/>
      <c r="J32" s="1"/>
      <c r="K32" s="1"/>
      <c r="L32" s="1"/>
      <c r="M32" s="1"/>
      <c r="N32" s="1"/>
      <c r="O32" s="1"/>
      <c r="P32" s="1"/>
      <c r="Q32" s="1"/>
      <c r="R32" s="1"/>
      <c r="S32" s="1"/>
      <c r="T32" s="1"/>
      <c r="U32" s="1"/>
      <c r="V32" s="1"/>
      <c r="W32" s="1"/>
      <c r="X32" s="1"/>
      <c r="Y32" s="1"/>
      <c r="Z32" s="1"/>
    </row>
    <row r="33" spans="1:26" ht="13.5" customHeight="1">
      <c r="A33" s="74" t="s">
        <v>109</v>
      </c>
      <c r="B33" s="74" t="s">
        <v>115</v>
      </c>
      <c r="C33" s="74" t="s">
        <v>59</v>
      </c>
      <c r="D33" s="75">
        <v>14012</v>
      </c>
      <c r="E33" s="75">
        <v>7339.7</v>
      </c>
      <c r="F33" s="75">
        <v>2415.4</v>
      </c>
      <c r="G33" s="75">
        <v>706.1</v>
      </c>
      <c r="H33" s="1"/>
      <c r="I33" s="1"/>
      <c r="J33" s="1"/>
      <c r="K33" s="1"/>
      <c r="L33" s="1"/>
      <c r="M33" s="1"/>
      <c r="N33" s="1"/>
      <c r="O33" s="1"/>
      <c r="P33" s="1"/>
      <c r="Q33" s="1"/>
      <c r="R33" s="1"/>
      <c r="S33" s="1"/>
      <c r="T33" s="1"/>
      <c r="U33" s="1"/>
      <c r="V33" s="1"/>
      <c r="W33" s="1"/>
      <c r="X33" s="1"/>
      <c r="Y33" s="1"/>
      <c r="Z33" s="1"/>
    </row>
    <row r="34" spans="1:26" ht="13.5" customHeight="1">
      <c r="A34" s="74" t="s">
        <v>109</v>
      </c>
      <c r="B34" s="74" t="s">
        <v>115</v>
      </c>
      <c r="C34" s="74" t="s">
        <v>139</v>
      </c>
      <c r="D34" s="75">
        <f>1963.5-1832.5</f>
        <v>131</v>
      </c>
      <c r="E34" s="75">
        <v>1892.6</v>
      </c>
      <c r="F34" s="75">
        <v>1835.5</v>
      </c>
      <c r="G34" s="75">
        <v>955.4</v>
      </c>
      <c r="H34" s="1"/>
      <c r="I34" s="1"/>
      <c r="J34" s="1"/>
      <c r="K34" s="1"/>
      <c r="L34" s="1"/>
      <c r="M34" s="1"/>
      <c r="N34" s="1"/>
      <c r="O34" s="1"/>
      <c r="P34" s="1"/>
      <c r="Q34" s="1"/>
      <c r="R34" s="1"/>
      <c r="S34" s="1"/>
      <c r="T34" s="1"/>
      <c r="U34" s="1"/>
      <c r="V34" s="1"/>
      <c r="W34" s="1"/>
      <c r="X34" s="1"/>
      <c r="Y34" s="1"/>
      <c r="Z34" s="1"/>
    </row>
    <row r="35" spans="1:26" ht="13.5" customHeight="1">
      <c r="A35" s="74" t="s">
        <v>109</v>
      </c>
      <c r="B35" s="74" t="s">
        <v>142</v>
      </c>
      <c r="C35" s="74" t="s">
        <v>58</v>
      </c>
      <c r="D35" s="75">
        <v>119.7</v>
      </c>
      <c r="E35" s="75">
        <v>13.2</v>
      </c>
      <c r="F35" s="75">
        <v>4</v>
      </c>
      <c r="G35" s="75">
        <v>2.1</v>
      </c>
      <c r="H35" s="1"/>
      <c r="I35" s="1"/>
      <c r="J35" s="1"/>
      <c r="K35" s="1"/>
      <c r="L35" s="1"/>
      <c r="M35" s="1"/>
      <c r="N35" s="1"/>
      <c r="O35" s="1"/>
      <c r="P35" s="1"/>
      <c r="Q35" s="1"/>
      <c r="R35" s="1"/>
      <c r="S35" s="1"/>
      <c r="T35" s="1"/>
      <c r="U35" s="1"/>
      <c r="V35" s="1"/>
      <c r="W35" s="1"/>
      <c r="X35" s="1"/>
      <c r="Y35" s="1"/>
      <c r="Z35" s="1"/>
    </row>
    <row r="36" spans="1:26" ht="13.5" customHeight="1">
      <c r="A36" s="74" t="s">
        <v>109</v>
      </c>
      <c r="B36" s="74" t="s">
        <v>142</v>
      </c>
      <c r="C36" s="74" t="s">
        <v>59</v>
      </c>
      <c r="D36" s="75">
        <v>149.6</v>
      </c>
      <c r="E36" s="75">
        <v>23.9</v>
      </c>
      <c r="F36" s="75">
        <v>6.1</v>
      </c>
      <c r="G36" s="75">
        <v>3</v>
      </c>
      <c r="H36" s="1"/>
      <c r="I36" s="1"/>
      <c r="J36" s="1"/>
      <c r="K36" s="1"/>
      <c r="L36" s="1"/>
      <c r="M36" s="1"/>
      <c r="N36" s="1"/>
      <c r="O36" s="1"/>
      <c r="P36" s="1"/>
      <c r="Q36" s="1"/>
      <c r="R36" s="1"/>
      <c r="S36" s="1"/>
      <c r="T36" s="1"/>
      <c r="U36" s="1"/>
      <c r="V36" s="1"/>
      <c r="W36" s="1"/>
      <c r="X36" s="1"/>
      <c r="Y36" s="1"/>
      <c r="Z36" s="1"/>
    </row>
    <row r="37" spans="1:26" ht="13.5" customHeight="1">
      <c r="A37" s="74" t="s">
        <v>109</v>
      </c>
      <c r="B37" s="74" t="s">
        <v>142</v>
      </c>
      <c r="C37" s="74" t="s">
        <v>139</v>
      </c>
      <c r="D37" s="75">
        <v>10</v>
      </c>
      <c r="E37" s="75">
        <v>0</v>
      </c>
      <c r="F37" s="75">
        <v>0</v>
      </c>
      <c r="G37" s="75">
        <v>0</v>
      </c>
      <c r="H37" s="1"/>
      <c r="I37" s="1"/>
      <c r="J37" s="1"/>
      <c r="K37" s="1"/>
      <c r="L37" s="1"/>
      <c r="M37" s="1"/>
      <c r="N37" s="1"/>
      <c r="O37" s="1"/>
      <c r="P37" s="1"/>
      <c r="Q37" s="1"/>
      <c r="R37" s="1"/>
      <c r="S37" s="1"/>
      <c r="T37" s="1"/>
      <c r="U37" s="1"/>
      <c r="V37" s="1"/>
      <c r="W37" s="1"/>
      <c r="X37" s="1"/>
      <c r="Y37" s="1"/>
      <c r="Z37" s="1"/>
    </row>
    <row r="38" spans="1:26" ht="13.5" customHeight="1">
      <c r="A38" s="212" t="s">
        <v>117</v>
      </c>
      <c r="B38" s="193"/>
      <c r="C38" s="194"/>
      <c r="D38" s="77">
        <f t="shared" ref="D38:G38" si="9">SUM(D17:D37)</f>
        <v>120595.7</v>
      </c>
      <c r="E38" s="77">
        <f t="shared" si="9"/>
        <v>81788.599999999991</v>
      </c>
      <c r="F38" s="77">
        <f t="shared" si="9"/>
        <v>48814.3</v>
      </c>
      <c r="G38" s="77">
        <f t="shared" si="9"/>
        <v>27206.600000000006</v>
      </c>
      <c r="H38" s="1"/>
      <c r="I38" s="1"/>
      <c r="J38" s="1"/>
      <c r="K38" s="1"/>
      <c r="L38" s="1"/>
      <c r="M38" s="1"/>
      <c r="N38" s="1"/>
      <c r="O38" s="1"/>
      <c r="P38" s="1"/>
      <c r="Q38" s="1"/>
      <c r="R38" s="1"/>
      <c r="S38" s="1"/>
      <c r="T38" s="1"/>
      <c r="U38" s="1"/>
      <c r="V38" s="1"/>
      <c r="W38" s="1"/>
      <c r="X38" s="1"/>
      <c r="Y38" s="1"/>
      <c r="Z38" s="1"/>
    </row>
    <row r="39" spans="1:26" ht="13.5" customHeight="1">
      <c r="A39" s="74" t="s">
        <v>118</v>
      </c>
      <c r="B39" s="74" t="s">
        <v>110</v>
      </c>
      <c r="C39" s="74" t="s">
        <v>58</v>
      </c>
      <c r="D39" s="75">
        <v>26341.200000000001</v>
      </c>
      <c r="E39" s="75">
        <v>29646</v>
      </c>
      <c r="F39" s="75">
        <v>28428.9</v>
      </c>
      <c r="G39" s="75">
        <v>26319.200000000001</v>
      </c>
      <c r="H39" s="1"/>
      <c r="I39" s="1"/>
      <c r="J39" s="1"/>
      <c r="K39" s="1"/>
      <c r="L39" s="1"/>
      <c r="M39" s="1"/>
      <c r="N39" s="1"/>
      <c r="O39" s="1"/>
      <c r="P39" s="1"/>
      <c r="Q39" s="1"/>
      <c r="R39" s="1"/>
      <c r="S39" s="1"/>
      <c r="T39" s="1"/>
      <c r="U39" s="1"/>
      <c r="V39" s="1"/>
      <c r="W39" s="1"/>
      <c r="X39" s="1"/>
      <c r="Y39" s="1"/>
      <c r="Z39" s="1"/>
    </row>
    <row r="40" spans="1:26" ht="13.5" customHeight="1">
      <c r="A40" s="74" t="s">
        <v>118</v>
      </c>
      <c r="B40" s="74" t="s">
        <v>110</v>
      </c>
      <c r="C40" s="74" t="s">
        <v>59</v>
      </c>
      <c r="D40" s="75">
        <v>5677.2</v>
      </c>
      <c r="E40" s="75">
        <v>6613.7</v>
      </c>
      <c r="F40" s="75">
        <v>6475</v>
      </c>
      <c r="G40" s="75">
        <v>6342.3</v>
      </c>
      <c r="H40" s="1"/>
      <c r="I40" s="1"/>
      <c r="J40" s="1"/>
      <c r="K40" s="1"/>
      <c r="L40" s="1"/>
      <c r="M40" s="1"/>
      <c r="N40" s="1"/>
      <c r="O40" s="1"/>
      <c r="P40" s="1"/>
      <c r="Q40" s="1"/>
      <c r="R40" s="1"/>
      <c r="S40" s="1"/>
      <c r="T40" s="1"/>
      <c r="U40" s="1"/>
      <c r="V40" s="1"/>
      <c r="W40" s="1"/>
      <c r="X40" s="1"/>
      <c r="Y40" s="1"/>
      <c r="Z40" s="1"/>
    </row>
    <row r="41" spans="1:26" ht="13.5" customHeight="1">
      <c r="A41" s="74" t="s">
        <v>118</v>
      </c>
      <c r="B41" s="74" t="s">
        <v>110</v>
      </c>
      <c r="C41" s="74" t="s">
        <v>139</v>
      </c>
      <c r="D41" s="75">
        <v>0</v>
      </c>
      <c r="E41" s="75">
        <v>0</v>
      </c>
      <c r="F41" s="75">
        <v>0</v>
      </c>
      <c r="G41" s="75">
        <v>0</v>
      </c>
      <c r="H41" s="1"/>
      <c r="I41" s="1"/>
      <c r="J41" s="1"/>
      <c r="K41" s="1"/>
      <c r="L41" s="1"/>
      <c r="M41" s="1"/>
      <c r="N41" s="1"/>
      <c r="O41" s="1"/>
      <c r="P41" s="1"/>
      <c r="Q41" s="1"/>
      <c r="R41" s="1"/>
      <c r="S41" s="1"/>
      <c r="T41" s="1"/>
      <c r="U41" s="1"/>
      <c r="V41" s="1"/>
      <c r="W41" s="1"/>
      <c r="X41" s="1"/>
      <c r="Y41" s="1"/>
      <c r="Z41" s="1"/>
    </row>
    <row r="42" spans="1:26" ht="13.5" customHeight="1">
      <c r="A42" s="74" t="s">
        <v>118</v>
      </c>
      <c r="B42" s="74" t="s">
        <v>111</v>
      </c>
      <c r="C42" s="74" t="s">
        <v>58</v>
      </c>
      <c r="D42" s="75">
        <v>7419.4</v>
      </c>
      <c r="E42" s="75">
        <v>8143.8</v>
      </c>
      <c r="F42" s="75">
        <v>7978.2</v>
      </c>
      <c r="G42" s="75">
        <v>7332.3</v>
      </c>
      <c r="H42" s="1"/>
      <c r="I42" s="1"/>
      <c r="J42" s="1"/>
      <c r="K42" s="1"/>
      <c r="L42" s="1"/>
      <c r="M42" s="1"/>
      <c r="N42" s="1"/>
      <c r="O42" s="1"/>
      <c r="P42" s="1"/>
      <c r="Q42" s="1"/>
      <c r="R42" s="1"/>
      <c r="S42" s="1"/>
      <c r="T42" s="1"/>
      <c r="U42" s="1"/>
      <c r="V42" s="1"/>
      <c r="W42" s="1"/>
      <c r="X42" s="1"/>
      <c r="Y42" s="1"/>
      <c r="Z42" s="1"/>
    </row>
    <row r="43" spans="1:26" ht="13.5" customHeight="1">
      <c r="A43" s="74" t="s">
        <v>118</v>
      </c>
      <c r="B43" s="74" t="s">
        <v>111</v>
      </c>
      <c r="C43" s="74" t="s">
        <v>59</v>
      </c>
      <c r="D43" s="75">
        <v>6343.6</v>
      </c>
      <c r="E43" s="75">
        <v>6694.4</v>
      </c>
      <c r="F43" s="75">
        <v>6603.2</v>
      </c>
      <c r="G43" s="75">
        <v>6465.4</v>
      </c>
      <c r="H43" s="1"/>
      <c r="I43" s="1"/>
      <c r="J43" s="1"/>
      <c r="K43" s="1"/>
      <c r="L43" s="1"/>
      <c r="M43" s="1"/>
      <c r="N43" s="1"/>
      <c r="O43" s="1"/>
      <c r="P43" s="1"/>
      <c r="Q43" s="1"/>
      <c r="R43" s="1"/>
      <c r="S43" s="1"/>
      <c r="T43" s="1"/>
      <c r="U43" s="1"/>
      <c r="V43" s="1"/>
      <c r="W43" s="1"/>
      <c r="X43" s="1"/>
      <c r="Y43" s="1"/>
      <c r="Z43" s="1"/>
    </row>
    <row r="44" spans="1:26" ht="13.5" customHeight="1">
      <c r="A44" s="74" t="s">
        <v>118</v>
      </c>
      <c r="B44" s="74" t="s">
        <v>111</v>
      </c>
      <c r="C44" s="74" t="s">
        <v>139</v>
      </c>
      <c r="D44" s="75">
        <v>0</v>
      </c>
      <c r="E44" s="75">
        <v>0</v>
      </c>
      <c r="F44" s="75">
        <v>0</v>
      </c>
      <c r="G44" s="75">
        <v>0</v>
      </c>
      <c r="H44" s="1"/>
      <c r="I44" s="1"/>
      <c r="J44" s="1"/>
      <c r="K44" s="1"/>
      <c r="L44" s="1"/>
      <c r="M44" s="1"/>
      <c r="N44" s="1"/>
      <c r="O44" s="1"/>
      <c r="P44" s="1"/>
      <c r="Q44" s="1"/>
      <c r="R44" s="1"/>
      <c r="S44" s="1"/>
      <c r="T44" s="1"/>
      <c r="U44" s="1"/>
      <c r="V44" s="1"/>
      <c r="W44" s="1"/>
      <c r="X44" s="1"/>
      <c r="Y44" s="1"/>
      <c r="Z44" s="1"/>
    </row>
    <row r="45" spans="1:26" ht="13.5" customHeight="1">
      <c r="A45" s="74" t="s">
        <v>118</v>
      </c>
      <c r="B45" s="74" t="s">
        <v>115</v>
      </c>
      <c r="C45" s="74" t="s">
        <v>58</v>
      </c>
      <c r="D45" s="75">
        <v>13830</v>
      </c>
      <c r="E45" s="75">
        <v>12955.1</v>
      </c>
      <c r="F45" s="75">
        <v>8595.1</v>
      </c>
      <c r="G45" s="75">
        <v>4833</v>
      </c>
      <c r="H45" s="1"/>
      <c r="I45" s="1"/>
      <c r="J45" s="1"/>
      <c r="K45" s="1"/>
      <c r="L45" s="1"/>
      <c r="M45" s="1"/>
      <c r="N45" s="1"/>
      <c r="O45" s="1"/>
      <c r="P45" s="1"/>
      <c r="Q45" s="1"/>
      <c r="R45" s="1"/>
      <c r="S45" s="1"/>
      <c r="T45" s="1"/>
      <c r="U45" s="1"/>
      <c r="V45" s="1"/>
      <c r="W45" s="1"/>
      <c r="X45" s="1"/>
      <c r="Y45" s="1"/>
      <c r="Z45" s="1"/>
    </row>
    <row r="46" spans="1:26" ht="13.5" customHeight="1">
      <c r="A46" s="74" t="s">
        <v>118</v>
      </c>
      <c r="B46" s="74" t="s">
        <v>115</v>
      </c>
      <c r="C46" s="74" t="s">
        <v>59</v>
      </c>
      <c r="D46" s="75">
        <v>2864.4</v>
      </c>
      <c r="E46" s="75">
        <v>3020</v>
      </c>
      <c r="F46" s="75">
        <v>2806.1</v>
      </c>
      <c r="G46" s="75">
        <v>2529</v>
      </c>
      <c r="H46" s="1"/>
      <c r="I46" s="1"/>
      <c r="J46" s="1"/>
      <c r="K46" s="1"/>
      <c r="L46" s="1"/>
      <c r="M46" s="1"/>
      <c r="N46" s="1"/>
      <c r="O46" s="1"/>
      <c r="P46" s="1"/>
      <c r="Q46" s="1"/>
      <c r="R46" s="1"/>
      <c r="S46" s="1"/>
      <c r="T46" s="1"/>
      <c r="U46" s="1"/>
      <c r="V46" s="1"/>
      <c r="W46" s="1"/>
      <c r="X46" s="1"/>
      <c r="Y46" s="1"/>
      <c r="Z46" s="1"/>
    </row>
    <row r="47" spans="1:26" ht="13.5" customHeight="1">
      <c r="A47" s="74" t="s">
        <v>118</v>
      </c>
      <c r="B47" s="74" t="s">
        <v>115</v>
      </c>
      <c r="C47" s="74" t="s">
        <v>139</v>
      </c>
      <c r="D47" s="75">
        <v>2073.6</v>
      </c>
      <c r="E47" s="75">
        <v>12.2</v>
      </c>
      <c r="F47" s="75">
        <v>11.7</v>
      </c>
      <c r="G47" s="75">
        <v>11.7</v>
      </c>
      <c r="H47" s="1"/>
      <c r="I47" s="1"/>
      <c r="J47" s="1"/>
      <c r="K47" s="1"/>
      <c r="L47" s="1"/>
      <c r="M47" s="1"/>
      <c r="N47" s="1"/>
      <c r="O47" s="1"/>
      <c r="P47" s="1"/>
      <c r="Q47" s="1"/>
      <c r="R47" s="1"/>
      <c r="S47" s="1"/>
      <c r="T47" s="1"/>
      <c r="U47" s="1"/>
      <c r="V47" s="1"/>
      <c r="W47" s="1"/>
      <c r="X47" s="1"/>
      <c r="Y47" s="1"/>
      <c r="Z47" s="1"/>
    </row>
    <row r="48" spans="1:26" ht="13.5" customHeight="1">
      <c r="A48" s="74" t="s">
        <v>118</v>
      </c>
      <c r="B48" s="74" t="s">
        <v>119</v>
      </c>
      <c r="C48" s="74" t="s">
        <v>58</v>
      </c>
      <c r="D48" s="75">
        <v>8875.6</v>
      </c>
      <c r="E48" s="75">
        <v>8166.6</v>
      </c>
      <c r="F48" s="75">
        <v>7202.7</v>
      </c>
      <c r="G48" s="75">
        <v>3678.8</v>
      </c>
      <c r="H48" s="1"/>
      <c r="I48" s="1"/>
      <c r="J48" s="1"/>
      <c r="K48" s="1"/>
      <c r="L48" s="1"/>
      <c r="M48" s="1"/>
      <c r="N48" s="1"/>
      <c r="O48" s="1"/>
      <c r="P48" s="1"/>
      <c r="Q48" s="1"/>
      <c r="R48" s="1"/>
      <c r="S48" s="1"/>
      <c r="T48" s="1"/>
      <c r="U48" s="1"/>
      <c r="V48" s="1"/>
      <c r="W48" s="1"/>
      <c r="X48" s="1"/>
      <c r="Y48" s="1"/>
      <c r="Z48" s="1"/>
    </row>
    <row r="49" spans="1:26" ht="13.5" customHeight="1">
      <c r="A49" s="74" t="s">
        <v>118</v>
      </c>
      <c r="B49" s="74" t="s">
        <v>119</v>
      </c>
      <c r="C49" s="74" t="s">
        <v>59</v>
      </c>
      <c r="D49" s="75">
        <v>118.4</v>
      </c>
      <c r="E49" s="75">
        <v>124.4</v>
      </c>
      <c r="F49" s="75">
        <v>116.8</v>
      </c>
      <c r="G49" s="75">
        <v>93</v>
      </c>
      <c r="H49" s="1"/>
      <c r="I49" s="1"/>
      <c r="J49" s="1"/>
      <c r="K49" s="1"/>
      <c r="L49" s="1"/>
      <c r="M49" s="1"/>
      <c r="N49" s="1"/>
      <c r="O49" s="1"/>
      <c r="P49" s="1"/>
      <c r="Q49" s="1"/>
      <c r="R49" s="1"/>
      <c r="S49" s="1"/>
      <c r="T49" s="1"/>
      <c r="U49" s="1"/>
      <c r="V49" s="1"/>
      <c r="W49" s="1"/>
      <c r="X49" s="1"/>
      <c r="Y49" s="1"/>
      <c r="Z49" s="1"/>
    </row>
    <row r="50" spans="1:26" ht="13.5" customHeight="1">
      <c r="A50" s="74" t="s">
        <v>118</v>
      </c>
      <c r="B50" s="74" t="s">
        <v>119</v>
      </c>
      <c r="C50" s="74" t="s">
        <v>139</v>
      </c>
      <c r="D50" s="75">
        <v>0</v>
      </c>
      <c r="E50" s="75">
        <v>0</v>
      </c>
      <c r="F50" s="75">
        <v>0</v>
      </c>
      <c r="G50" s="75">
        <v>0</v>
      </c>
      <c r="H50" s="1"/>
      <c r="I50" s="1"/>
      <c r="J50" s="1"/>
      <c r="K50" s="1"/>
      <c r="L50" s="1"/>
      <c r="M50" s="1"/>
      <c r="N50" s="1"/>
      <c r="O50" s="1"/>
      <c r="P50" s="1"/>
      <c r="Q50" s="1"/>
      <c r="R50" s="1"/>
      <c r="S50" s="1"/>
      <c r="T50" s="1"/>
      <c r="U50" s="1"/>
      <c r="V50" s="1"/>
      <c r="W50" s="1"/>
      <c r="X50" s="1"/>
      <c r="Y50" s="1"/>
      <c r="Z50" s="1"/>
    </row>
    <row r="51" spans="1:26" ht="12.75" customHeight="1">
      <c r="A51" s="212" t="s">
        <v>120</v>
      </c>
      <c r="B51" s="193"/>
      <c r="C51" s="194"/>
      <c r="D51" s="77">
        <f t="shared" ref="D51:G51" si="10">SUM(D39:D50)</f>
        <v>73543.399999999994</v>
      </c>
      <c r="E51" s="77">
        <f t="shared" si="10"/>
        <v>75376.2</v>
      </c>
      <c r="F51" s="77">
        <f t="shared" si="10"/>
        <v>68217.7</v>
      </c>
      <c r="G51" s="77">
        <f t="shared" si="10"/>
        <v>57604.700000000004</v>
      </c>
      <c r="H51" s="1"/>
      <c r="I51" s="1"/>
      <c r="J51" s="1"/>
      <c r="K51" s="1"/>
      <c r="L51" s="1"/>
      <c r="M51" s="1"/>
      <c r="N51" s="1"/>
      <c r="O51" s="1"/>
      <c r="P51" s="1"/>
      <c r="Q51" s="1"/>
      <c r="R51" s="1"/>
      <c r="S51" s="1"/>
      <c r="T51" s="1"/>
      <c r="U51" s="1"/>
      <c r="V51" s="1"/>
      <c r="W51" s="1"/>
      <c r="X51" s="1"/>
      <c r="Y51" s="1"/>
      <c r="Z51" s="1"/>
    </row>
    <row r="52" spans="1:26" ht="12.75" customHeight="1">
      <c r="A52" s="212" t="s">
        <v>71</v>
      </c>
      <c r="B52" s="193"/>
      <c r="C52" s="194"/>
      <c r="D52" s="77">
        <f t="shared" ref="D52:G52" si="11">D51+D38</f>
        <v>194139.09999999998</v>
      </c>
      <c r="E52" s="77">
        <f t="shared" si="11"/>
        <v>157164.79999999999</v>
      </c>
      <c r="F52" s="77">
        <f t="shared" si="11"/>
        <v>117032</v>
      </c>
      <c r="G52" s="77">
        <f t="shared" si="11"/>
        <v>84811.300000000017</v>
      </c>
      <c r="H52" s="1"/>
      <c r="I52" s="1"/>
      <c r="J52" s="1"/>
      <c r="K52" s="1"/>
      <c r="L52" s="1"/>
      <c r="M52" s="1"/>
      <c r="N52" s="1"/>
      <c r="O52" s="1"/>
      <c r="P52" s="1"/>
      <c r="Q52" s="1"/>
      <c r="R52" s="1"/>
      <c r="S52" s="1"/>
      <c r="T52" s="1"/>
      <c r="U52" s="1"/>
      <c r="V52" s="1"/>
      <c r="W52" s="1"/>
      <c r="X52" s="1"/>
      <c r="Y52" s="1"/>
      <c r="Z52" s="1"/>
    </row>
    <row r="53" spans="1:26" ht="12" customHeight="1">
      <c r="A53" s="85"/>
      <c r="B53" s="85"/>
      <c r="C53" s="85"/>
      <c r="D53" s="85"/>
      <c r="E53" s="85"/>
      <c r="F53" s="85"/>
      <c r="G53" s="85"/>
      <c r="H53" s="1"/>
      <c r="I53" s="1"/>
      <c r="J53" s="1"/>
      <c r="K53" s="1"/>
      <c r="L53" s="1"/>
      <c r="M53" s="1"/>
      <c r="N53" s="1"/>
      <c r="O53" s="1"/>
      <c r="P53" s="1"/>
      <c r="Q53" s="1"/>
      <c r="R53" s="1"/>
      <c r="S53" s="1"/>
      <c r="T53" s="1"/>
      <c r="U53" s="1"/>
      <c r="V53" s="1"/>
      <c r="W53" s="1"/>
      <c r="X53" s="1"/>
      <c r="Y53" s="1"/>
      <c r="Z53" s="1"/>
    </row>
    <row r="54" spans="1:26" ht="25.5" customHeight="1">
      <c r="A54" s="211" t="s">
        <v>143</v>
      </c>
      <c r="B54" s="200"/>
      <c r="C54" s="200"/>
      <c r="D54" s="200"/>
      <c r="E54" s="200"/>
      <c r="F54" s="200"/>
      <c r="G54" s="201"/>
      <c r="H54" s="1"/>
      <c r="I54" s="1"/>
      <c r="J54" s="1"/>
      <c r="K54" s="1"/>
      <c r="L54" s="1"/>
      <c r="M54" s="1"/>
      <c r="N54" s="1"/>
      <c r="O54" s="1"/>
      <c r="P54" s="1"/>
      <c r="Q54" s="1"/>
      <c r="R54" s="1"/>
      <c r="S54" s="1"/>
      <c r="T54" s="1"/>
      <c r="U54" s="1"/>
      <c r="V54" s="1"/>
      <c r="W54" s="1"/>
      <c r="X54" s="1"/>
      <c r="Y54" s="1"/>
      <c r="Z54" s="1"/>
    </row>
    <row r="55" spans="1:26" ht="42.75" customHeight="1">
      <c r="A55" s="211" t="s">
        <v>144</v>
      </c>
      <c r="B55" s="200"/>
      <c r="C55" s="200"/>
      <c r="D55" s="200"/>
      <c r="E55" s="200"/>
      <c r="F55" s="200"/>
      <c r="G55" s="201"/>
      <c r="H55" s="1"/>
      <c r="I55" s="1"/>
      <c r="J55" s="1"/>
      <c r="K55" s="1"/>
      <c r="L55" s="1"/>
      <c r="M55" s="1"/>
      <c r="N55" s="1"/>
      <c r="O55" s="1"/>
      <c r="P55" s="1"/>
      <c r="Q55" s="1"/>
      <c r="R55" s="1"/>
      <c r="S55" s="1"/>
      <c r="T55" s="1"/>
      <c r="U55" s="1"/>
      <c r="V55" s="1"/>
      <c r="W55" s="1"/>
      <c r="X55" s="1"/>
      <c r="Y55" s="1"/>
      <c r="Z55" s="1"/>
    </row>
    <row r="56" spans="1:26" ht="12" customHeight="1">
      <c r="A56" s="85"/>
      <c r="B56" s="85"/>
      <c r="C56" s="85"/>
      <c r="D56" s="85"/>
      <c r="E56" s="85"/>
      <c r="F56" s="85"/>
      <c r="G56" s="85"/>
      <c r="H56" s="1"/>
      <c r="I56" s="1"/>
      <c r="J56" s="1"/>
      <c r="K56" s="1"/>
      <c r="L56" s="1"/>
      <c r="M56" s="1"/>
      <c r="N56" s="1"/>
      <c r="O56" s="1"/>
      <c r="P56" s="1"/>
      <c r="Q56" s="1"/>
      <c r="R56" s="1"/>
      <c r="S56" s="1"/>
      <c r="T56" s="1"/>
      <c r="U56" s="1"/>
      <c r="V56" s="1"/>
      <c r="W56" s="1"/>
      <c r="X56" s="1"/>
      <c r="Y56" s="1"/>
      <c r="Z56" s="1"/>
    </row>
    <row r="57" spans="1:26" ht="52.5" customHeight="1">
      <c r="A57" s="211" t="s">
        <v>145</v>
      </c>
      <c r="B57" s="200"/>
      <c r="C57" s="200"/>
      <c r="D57" s="200"/>
      <c r="E57" s="200"/>
      <c r="F57" s="200"/>
      <c r="G57" s="201"/>
      <c r="H57" s="1"/>
      <c r="I57" s="1"/>
      <c r="J57" s="1"/>
      <c r="K57" s="1"/>
      <c r="L57" s="1"/>
      <c r="M57" s="1"/>
      <c r="N57" s="1"/>
      <c r="O57" s="1"/>
      <c r="P57" s="1"/>
      <c r="Q57" s="1"/>
      <c r="R57" s="1"/>
      <c r="S57" s="1"/>
      <c r="T57" s="1"/>
      <c r="U57" s="1"/>
      <c r="V57" s="1"/>
      <c r="W57" s="1"/>
      <c r="X57" s="1"/>
      <c r="Y57" s="1"/>
      <c r="Z57" s="1"/>
    </row>
    <row r="58" spans="1:26" ht="12" customHeight="1">
      <c r="A58" s="85"/>
      <c r="B58" s="85"/>
      <c r="C58" s="85"/>
      <c r="D58" s="85"/>
      <c r="E58" s="85"/>
      <c r="F58" s="85"/>
      <c r="G58" s="85"/>
      <c r="H58" s="1"/>
      <c r="I58" s="1"/>
      <c r="J58" s="1"/>
      <c r="K58" s="1"/>
      <c r="L58" s="1"/>
      <c r="M58" s="1"/>
      <c r="N58" s="1"/>
      <c r="O58" s="1"/>
      <c r="P58" s="1"/>
      <c r="Q58" s="1"/>
      <c r="R58" s="1"/>
      <c r="S58" s="1"/>
      <c r="T58" s="1"/>
      <c r="U58" s="1"/>
      <c r="V58" s="1"/>
      <c r="W58" s="1"/>
      <c r="X58" s="1"/>
      <c r="Y58" s="1"/>
      <c r="Z58" s="1"/>
    </row>
    <row r="59" spans="1:26" ht="67.5" customHeight="1">
      <c r="A59" s="211" t="s">
        <v>146</v>
      </c>
      <c r="B59" s="200"/>
      <c r="C59" s="200"/>
      <c r="D59" s="200"/>
      <c r="E59" s="200"/>
      <c r="F59" s="200"/>
      <c r="G59" s="201"/>
      <c r="H59" s="1"/>
      <c r="I59" s="1"/>
      <c r="J59" s="1"/>
      <c r="K59" s="1"/>
      <c r="L59" s="1"/>
      <c r="M59" s="1"/>
      <c r="N59" s="1"/>
      <c r="O59" s="1"/>
      <c r="P59" s="1"/>
      <c r="Q59" s="1"/>
      <c r="R59" s="1"/>
      <c r="S59" s="1"/>
      <c r="T59" s="1"/>
      <c r="U59" s="1"/>
      <c r="V59" s="1"/>
      <c r="W59" s="1"/>
      <c r="X59" s="1"/>
      <c r="Y59" s="1"/>
      <c r="Z59" s="1"/>
    </row>
    <row r="60" spans="1:26" ht="12" customHeight="1">
      <c r="A60" s="85"/>
      <c r="B60" s="85"/>
      <c r="C60" s="85"/>
      <c r="D60" s="85"/>
      <c r="E60" s="85"/>
      <c r="F60" s="85"/>
      <c r="G60" s="85"/>
      <c r="H60" s="1"/>
      <c r="I60" s="1"/>
      <c r="J60" s="1"/>
      <c r="K60" s="1"/>
      <c r="L60" s="1"/>
      <c r="M60" s="1"/>
      <c r="N60" s="1"/>
      <c r="O60" s="1"/>
      <c r="P60" s="1"/>
      <c r="Q60" s="1"/>
      <c r="R60" s="1"/>
      <c r="S60" s="1"/>
      <c r="T60" s="1"/>
      <c r="U60" s="1"/>
      <c r="V60" s="1"/>
      <c r="W60" s="1"/>
      <c r="X60" s="1"/>
      <c r="Y60" s="1"/>
      <c r="Z60" s="1"/>
    </row>
    <row r="61" spans="1:26" ht="109.5" customHeight="1">
      <c r="A61" s="211" t="s">
        <v>147</v>
      </c>
      <c r="B61" s="200"/>
      <c r="C61" s="200"/>
      <c r="D61" s="200"/>
      <c r="E61" s="200"/>
      <c r="F61" s="200"/>
      <c r="G61" s="20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2">
    <mergeCell ref="A51:C51"/>
    <mergeCell ref="A52:C52"/>
    <mergeCell ref="A1:G2"/>
    <mergeCell ref="A8:C8"/>
    <mergeCell ref="A12:C12"/>
    <mergeCell ref="A13:C13"/>
    <mergeCell ref="A38:C38"/>
    <mergeCell ref="A54:G54"/>
    <mergeCell ref="A55:G55"/>
    <mergeCell ref="A57:G57"/>
    <mergeCell ref="A59:G59"/>
    <mergeCell ref="A61:G61"/>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workbookViewId="0">
      <selection sqref="A1:H1"/>
    </sheetView>
  </sheetViews>
  <sheetFormatPr defaultColWidth="14.453125" defaultRowHeight="15" customHeight="1"/>
  <cols>
    <col min="1" max="1" width="23.1796875" customWidth="1"/>
    <col min="2" max="7" width="10.7265625" customWidth="1"/>
    <col min="8" max="8" width="14" customWidth="1"/>
    <col min="9" max="10" width="10.7265625" customWidth="1"/>
    <col min="11" max="11" width="20.81640625" customWidth="1"/>
    <col min="12" max="26" width="10.7265625" customWidth="1"/>
  </cols>
  <sheetData>
    <row r="1" spans="1:18" ht="12.75" customHeight="1">
      <c r="A1" s="219" t="s">
        <v>148</v>
      </c>
      <c r="B1" s="193"/>
      <c r="C1" s="193"/>
      <c r="D1" s="193"/>
      <c r="E1" s="193"/>
      <c r="F1" s="193"/>
      <c r="G1" s="193"/>
      <c r="H1" s="194"/>
      <c r="K1" s="220" t="s">
        <v>149</v>
      </c>
      <c r="L1" s="193"/>
      <c r="M1" s="193"/>
      <c r="N1" s="193"/>
      <c r="O1" s="193"/>
      <c r="P1" s="193"/>
      <c r="Q1" s="193"/>
      <c r="R1" s="194"/>
    </row>
    <row r="2" spans="1:18" ht="37.5" customHeight="1">
      <c r="A2" s="221" t="s">
        <v>150</v>
      </c>
      <c r="B2" s="193"/>
      <c r="C2" s="193"/>
      <c r="D2" s="193"/>
      <c r="E2" s="193"/>
      <c r="F2" s="194"/>
      <c r="G2" s="222" t="s">
        <v>151</v>
      </c>
      <c r="H2" s="194"/>
      <c r="K2" s="223" t="s">
        <v>152</v>
      </c>
      <c r="L2" s="224" t="s">
        <v>153</v>
      </c>
      <c r="M2" s="222" t="s">
        <v>154</v>
      </c>
      <c r="N2" s="193"/>
      <c r="O2" s="193"/>
      <c r="P2" s="193"/>
      <c r="Q2" s="193"/>
      <c r="R2" s="194"/>
    </row>
    <row r="3" spans="1:18" ht="12.75" customHeight="1">
      <c r="A3" s="86" t="s">
        <v>152</v>
      </c>
      <c r="B3" s="86" t="s">
        <v>155</v>
      </c>
      <c r="C3" s="86" t="s">
        <v>156</v>
      </c>
      <c r="D3" s="86" t="s">
        <v>157</v>
      </c>
      <c r="E3" s="86" t="s">
        <v>158</v>
      </c>
      <c r="F3" s="86" t="s">
        <v>159</v>
      </c>
      <c r="G3" s="86" t="s">
        <v>160</v>
      </c>
      <c r="H3" s="86" t="s">
        <v>161</v>
      </c>
      <c r="K3" s="208"/>
      <c r="L3" s="208"/>
      <c r="M3" s="87" t="s">
        <v>162</v>
      </c>
      <c r="N3" s="87" t="s">
        <v>163</v>
      </c>
      <c r="O3" s="87" t="s">
        <v>164</v>
      </c>
      <c r="P3" s="87" t="s">
        <v>165</v>
      </c>
      <c r="Q3" s="225" t="s">
        <v>166</v>
      </c>
      <c r="R3" s="194"/>
    </row>
    <row r="4" spans="1:18" ht="12.75" customHeight="1">
      <c r="A4" s="88" t="s">
        <v>167</v>
      </c>
      <c r="B4" s="89">
        <v>731</v>
      </c>
      <c r="C4" s="90">
        <v>504.4</v>
      </c>
      <c r="D4" s="90">
        <v>32.299999999999997</v>
      </c>
      <c r="E4" s="90">
        <v>194.3</v>
      </c>
      <c r="F4" s="89"/>
      <c r="G4" s="89"/>
      <c r="H4" s="89"/>
      <c r="K4" s="91" t="s">
        <v>168</v>
      </c>
      <c r="L4" s="92">
        <v>731</v>
      </c>
      <c r="M4" s="89"/>
      <c r="N4" s="92">
        <v>731</v>
      </c>
      <c r="O4" s="89"/>
      <c r="P4" s="89"/>
      <c r="Q4" s="226"/>
      <c r="R4" s="194"/>
    </row>
    <row r="5" spans="1:18" ht="12.75" customHeight="1">
      <c r="A5" s="88" t="s">
        <v>169</v>
      </c>
      <c r="B5" s="89">
        <v>653.5</v>
      </c>
      <c r="C5" s="90">
        <v>405.2</v>
      </c>
      <c r="D5" s="90">
        <v>32</v>
      </c>
      <c r="E5" s="90">
        <v>216.3</v>
      </c>
      <c r="F5" s="89">
        <v>653.5</v>
      </c>
      <c r="G5" s="89">
        <v>283.39999999999998</v>
      </c>
      <c r="H5" s="89"/>
      <c r="K5" s="88" t="s">
        <v>170</v>
      </c>
      <c r="L5" s="89">
        <v>653.5</v>
      </c>
      <c r="M5" s="89">
        <v>261.39999999999998</v>
      </c>
      <c r="N5" s="89"/>
      <c r="O5" s="89"/>
      <c r="P5" s="89"/>
      <c r="Q5" s="226">
        <v>392.1</v>
      </c>
      <c r="R5" s="194"/>
    </row>
    <row r="6" spans="1:18" ht="12.75" customHeight="1">
      <c r="A6" s="88" t="s">
        <v>171</v>
      </c>
      <c r="B6" s="89">
        <v>593.1</v>
      </c>
      <c r="C6" s="90">
        <v>486.3</v>
      </c>
      <c r="D6" s="90">
        <v>29.7</v>
      </c>
      <c r="E6" s="90">
        <v>77.099999999999994</v>
      </c>
      <c r="F6" s="89">
        <v>593.1</v>
      </c>
      <c r="G6" s="89">
        <v>445</v>
      </c>
      <c r="H6" s="89"/>
      <c r="K6" s="88" t="s">
        <v>172</v>
      </c>
      <c r="L6" s="89">
        <v>593.1</v>
      </c>
      <c r="M6" s="89">
        <v>593.1</v>
      </c>
      <c r="N6" s="89"/>
      <c r="O6" s="89"/>
      <c r="P6" s="89"/>
      <c r="Q6" s="226"/>
      <c r="R6" s="194"/>
    </row>
    <row r="7" spans="1:18" ht="12.75" customHeight="1">
      <c r="A7" s="88" t="s">
        <v>173</v>
      </c>
      <c r="B7" s="93">
        <v>1480</v>
      </c>
      <c r="C7" s="94">
        <v>1302.4000000000001</v>
      </c>
      <c r="D7" s="90">
        <v>118.4</v>
      </c>
      <c r="E7" s="90">
        <v>59.2</v>
      </c>
      <c r="F7" s="93">
        <v>1480</v>
      </c>
      <c r="G7" s="89"/>
      <c r="H7" s="89"/>
      <c r="K7" s="88" t="s">
        <v>174</v>
      </c>
      <c r="L7" s="93">
        <v>1480</v>
      </c>
      <c r="M7" s="89"/>
      <c r="N7" s="89"/>
      <c r="O7" s="93">
        <v>1480</v>
      </c>
      <c r="P7" s="89"/>
      <c r="Q7" s="226"/>
      <c r="R7" s="194"/>
    </row>
    <row r="8" spans="1:18" ht="12.75" customHeight="1">
      <c r="A8" s="88" t="s">
        <v>175</v>
      </c>
      <c r="B8" s="89">
        <v>320</v>
      </c>
      <c r="C8" s="90">
        <v>208</v>
      </c>
      <c r="D8" s="90">
        <v>19.2</v>
      </c>
      <c r="E8" s="90">
        <v>92.8</v>
      </c>
      <c r="F8" s="89">
        <v>320</v>
      </c>
      <c r="G8" s="89">
        <v>65</v>
      </c>
      <c r="H8" s="89"/>
      <c r="K8" s="88" t="s">
        <v>176</v>
      </c>
      <c r="L8" s="89">
        <v>320</v>
      </c>
      <c r="M8" s="89"/>
      <c r="N8" s="89"/>
      <c r="O8" s="89"/>
      <c r="P8" s="89"/>
      <c r="Q8" s="226">
        <v>320</v>
      </c>
      <c r="R8" s="194"/>
    </row>
    <row r="9" spans="1:18" ht="12.75" customHeight="1">
      <c r="A9" s="88" t="s">
        <v>177</v>
      </c>
      <c r="B9" s="89">
        <v>188</v>
      </c>
      <c r="C9" s="90">
        <v>176.7</v>
      </c>
      <c r="D9" s="90">
        <v>7.5</v>
      </c>
      <c r="E9" s="90">
        <v>3.8</v>
      </c>
      <c r="F9" s="89">
        <v>188</v>
      </c>
      <c r="G9" s="89"/>
      <c r="H9" s="89"/>
      <c r="K9" s="88" t="s">
        <v>178</v>
      </c>
      <c r="L9" s="89">
        <v>188</v>
      </c>
      <c r="M9" s="89">
        <v>188</v>
      </c>
      <c r="N9" s="89"/>
      <c r="O9" s="89"/>
      <c r="P9" s="89"/>
      <c r="Q9" s="226"/>
      <c r="R9" s="194"/>
    </row>
    <row r="10" spans="1:18" ht="12.75" customHeight="1">
      <c r="A10" s="88" t="s">
        <v>179</v>
      </c>
      <c r="B10" s="89">
        <v>330</v>
      </c>
      <c r="C10" s="90">
        <v>297</v>
      </c>
      <c r="D10" s="90">
        <v>9.9</v>
      </c>
      <c r="E10" s="90">
        <v>23.1</v>
      </c>
      <c r="F10" s="89">
        <v>330</v>
      </c>
      <c r="G10" s="89"/>
      <c r="H10" s="89"/>
      <c r="K10" s="88" t="s">
        <v>180</v>
      </c>
      <c r="L10" s="89">
        <v>330</v>
      </c>
      <c r="M10" s="89"/>
      <c r="N10" s="89"/>
      <c r="O10" s="89"/>
      <c r="P10" s="89">
        <v>330</v>
      </c>
      <c r="Q10" s="226"/>
      <c r="R10" s="194"/>
    </row>
    <row r="11" spans="1:18" ht="12.75" customHeight="1">
      <c r="A11" s="88" t="s">
        <v>181</v>
      </c>
      <c r="B11" s="89">
        <v>105</v>
      </c>
      <c r="C11" s="90">
        <v>94.5</v>
      </c>
      <c r="D11" s="90">
        <v>3.2</v>
      </c>
      <c r="E11" s="90">
        <v>7.4</v>
      </c>
      <c r="F11" s="89">
        <v>105</v>
      </c>
      <c r="G11" s="89"/>
      <c r="H11" s="89"/>
      <c r="K11" s="88" t="s">
        <v>182</v>
      </c>
      <c r="L11" s="89">
        <v>105</v>
      </c>
      <c r="M11" s="89">
        <v>105</v>
      </c>
      <c r="N11" s="89"/>
      <c r="O11" s="89"/>
      <c r="P11" s="89"/>
      <c r="Q11" s="226"/>
      <c r="R11" s="194"/>
    </row>
    <row r="12" spans="1:18" ht="12.75" customHeight="1">
      <c r="A12" s="88" t="s">
        <v>183</v>
      </c>
      <c r="B12" s="89">
        <v>104</v>
      </c>
      <c r="C12" s="89">
        <v>104</v>
      </c>
      <c r="D12" s="89"/>
      <c r="E12" s="89"/>
      <c r="F12" s="89">
        <v>104</v>
      </c>
      <c r="G12" s="89"/>
      <c r="H12" s="89"/>
      <c r="K12" s="88" t="s">
        <v>184</v>
      </c>
      <c r="L12" s="89">
        <v>104</v>
      </c>
      <c r="M12" s="89"/>
      <c r="N12" s="89"/>
      <c r="O12" s="89">
        <v>104</v>
      </c>
      <c r="P12" s="89"/>
      <c r="Q12" s="226"/>
      <c r="R12" s="194"/>
    </row>
    <row r="13" spans="1:18" ht="12.75" customHeight="1">
      <c r="A13" s="88" t="s">
        <v>185</v>
      </c>
      <c r="B13" s="89">
        <v>279.3</v>
      </c>
      <c r="C13" s="89">
        <v>279.3</v>
      </c>
      <c r="D13" s="89"/>
      <c r="E13" s="89"/>
      <c r="F13" s="89">
        <v>279.3</v>
      </c>
      <c r="G13" s="89"/>
      <c r="H13" s="89"/>
      <c r="K13" s="88" t="s">
        <v>185</v>
      </c>
      <c r="L13" s="89">
        <v>279.3</v>
      </c>
      <c r="M13" s="89"/>
      <c r="N13" s="89"/>
      <c r="O13" s="89">
        <v>279.3</v>
      </c>
      <c r="P13" s="89"/>
      <c r="Q13" s="226"/>
      <c r="R13" s="194"/>
    </row>
    <row r="14" spans="1:18" ht="12.75" customHeight="1">
      <c r="A14" s="88" t="s">
        <v>186</v>
      </c>
      <c r="B14" s="89">
        <v>650</v>
      </c>
      <c r="C14" s="89">
        <v>585</v>
      </c>
      <c r="D14" s="89">
        <v>65</v>
      </c>
      <c r="E14" s="89"/>
      <c r="F14" s="89">
        <v>650</v>
      </c>
      <c r="G14" s="89">
        <v>508.8</v>
      </c>
      <c r="H14" s="89">
        <v>75.2</v>
      </c>
      <c r="K14" s="88" t="s">
        <v>187</v>
      </c>
      <c r="L14" s="89">
        <v>650</v>
      </c>
      <c r="M14" s="89">
        <v>260</v>
      </c>
      <c r="N14" s="89">
        <v>390</v>
      </c>
      <c r="O14" s="89"/>
      <c r="P14" s="89"/>
      <c r="Q14" s="226"/>
      <c r="R14" s="194"/>
    </row>
    <row r="15" spans="1:18" ht="12.75" customHeight="1">
      <c r="A15" s="95" t="s">
        <v>188</v>
      </c>
      <c r="B15" s="96">
        <v>5433.8</v>
      </c>
      <c r="C15" s="96">
        <v>4442.8</v>
      </c>
      <c r="D15" s="97">
        <v>317.10000000000002</v>
      </c>
      <c r="E15" s="97">
        <v>673.9</v>
      </c>
      <c r="F15" s="96">
        <v>4702.8999999999996</v>
      </c>
      <c r="G15" s="96">
        <v>1302.2</v>
      </c>
      <c r="H15" s="97">
        <v>75.2</v>
      </c>
      <c r="I15" s="38"/>
      <c r="J15" s="38"/>
      <c r="K15" s="98" t="s">
        <v>189</v>
      </c>
      <c r="L15" s="99">
        <v>5433.8</v>
      </c>
      <c r="M15" s="99">
        <v>1407.5</v>
      </c>
      <c r="N15" s="99">
        <v>1121</v>
      </c>
      <c r="O15" s="99">
        <v>1863.3</v>
      </c>
      <c r="P15" s="100">
        <v>330</v>
      </c>
      <c r="Q15" s="228">
        <v>712.1</v>
      </c>
      <c r="R15" s="194"/>
    </row>
    <row r="16" spans="1:18" ht="12.75" customHeight="1">
      <c r="A16" s="227" t="s">
        <v>190</v>
      </c>
      <c r="B16" s="191"/>
      <c r="C16" s="191"/>
      <c r="D16" s="191"/>
      <c r="E16" s="191"/>
      <c r="F16" s="191"/>
      <c r="G16" s="191"/>
      <c r="H16" s="191"/>
      <c r="I16" s="38"/>
      <c r="J16" s="38"/>
      <c r="K16" s="227" t="s">
        <v>191</v>
      </c>
      <c r="L16" s="191"/>
      <c r="M16" s="191"/>
      <c r="N16" s="191"/>
      <c r="O16" s="191"/>
      <c r="P16" s="191"/>
      <c r="Q16" s="191"/>
      <c r="R16" s="191"/>
    </row>
    <row r="17" spans="1:18" ht="12.75" customHeight="1">
      <c r="A17" s="227" t="s">
        <v>192</v>
      </c>
      <c r="B17" s="191"/>
      <c r="C17" s="191"/>
      <c r="D17" s="191"/>
      <c r="E17" s="191"/>
      <c r="F17" s="191"/>
      <c r="G17" s="191"/>
      <c r="H17" s="191"/>
      <c r="I17" s="38"/>
      <c r="J17" s="38"/>
      <c r="K17" s="230" t="s">
        <v>73</v>
      </c>
      <c r="L17" s="191"/>
      <c r="M17" s="191"/>
      <c r="N17" s="191"/>
      <c r="O17" s="191"/>
      <c r="P17" s="191"/>
      <c r="Q17" s="191"/>
      <c r="R17" s="191"/>
    </row>
    <row r="18" spans="1:18" ht="12.75" customHeight="1">
      <c r="A18" s="38"/>
      <c r="B18" s="38"/>
      <c r="C18" s="38"/>
      <c r="D18" s="38"/>
      <c r="E18" s="38"/>
      <c r="F18" s="38"/>
      <c r="G18" s="38"/>
      <c r="H18" s="38"/>
      <c r="I18" s="38"/>
      <c r="J18" s="38"/>
      <c r="K18" s="231" t="s">
        <v>193</v>
      </c>
      <c r="L18" s="191"/>
      <c r="M18" s="191"/>
      <c r="N18" s="191"/>
      <c r="O18" s="191"/>
      <c r="P18" s="191"/>
      <c r="Q18" s="191"/>
      <c r="R18" s="191"/>
    </row>
    <row r="19" spans="1:18" ht="12.75" customHeight="1">
      <c r="A19" s="38"/>
      <c r="B19" s="38"/>
      <c r="C19" s="38"/>
      <c r="D19" s="38"/>
      <c r="E19" s="38"/>
      <c r="F19" s="38"/>
      <c r="G19" s="38"/>
      <c r="H19" s="38"/>
      <c r="I19" s="38"/>
      <c r="J19" s="38"/>
      <c r="K19" s="229" t="s">
        <v>194</v>
      </c>
      <c r="L19" s="191"/>
      <c r="M19" s="191"/>
      <c r="N19" s="191"/>
      <c r="O19" s="191"/>
      <c r="P19" s="191"/>
      <c r="Q19" s="191"/>
      <c r="R19" s="191"/>
    </row>
    <row r="20" spans="1:18" ht="12.75" customHeight="1">
      <c r="A20" s="38"/>
      <c r="B20" s="38"/>
      <c r="C20" s="38"/>
      <c r="D20" s="38"/>
      <c r="E20" s="38"/>
      <c r="F20" s="38"/>
      <c r="G20" s="38"/>
      <c r="H20" s="38"/>
      <c r="I20" s="38"/>
      <c r="J20" s="38"/>
      <c r="K20" s="229" t="s">
        <v>195</v>
      </c>
      <c r="L20" s="191"/>
      <c r="M20" s="191"/>
      <c r="N20" s="191"/>
      <c r="O20" s="191"/>
      <c r="P20" s="191"/>
      <c r="Q20" s="191"/>
      <c r="R20" s="191"/>
    </row>
    <row r="21" spans="1:18" ht="12.75" customHeight="1">
      <c r="A21" s="38"/>
      <c r="B21" s="38"/>
      <c r="C21" s="38"/>
      <c r="D21" s="38"/>
      <c r="E21" s="38"/>
      <c r="F21" s="38"/>
      <c r="G21" s="38"/>
      <c r="H21" s="38"/>
      <c r="I21" s="38"/>
      <c r="J21" s="38"/>
      <c r="K21" s="229" t="s">
        <v>196</v>
      </c>
      <c r="L21" s="191"/>
      <c r="M21" s="191"/>
      <c r="N21" s="191"/>
      <c r="O21" s="191"/>
      <c r="P21" s="191"/>
      <c r="Q21" s="191"/>
      <c r="R21" s="191"/>
    </row>
    <row r="22" spans="1:18" ht="12.75" customHeight="1">
      <c r="A22" s="38"/>
      <c r="B22" s="38"/>
      <c r="C22" s="38"/>
      <c r="D22" s="38"/>
      <c r="E22" s="38"/>
      <c r="F22" s="38"/>
      <c r="G22" s="38"/>
      <c r="H22" s="38"/>
      <c r="I22" s="38"/>
      <c r="J22" s="38"/>
      <c r="K22" s="229" t="s">
        <v>197</v>
      </c>
      <c r="L22" s="191"/>
      <c r="M22" s="191"/>
      <c r="N22" s="191"/>
      <c r="O22" s="191"/>
      <c r="P22" s="191"/>
      <c r="Q22" s="191"/>
      <c r="R22" s="191"/>
    </row>
    <row r="23" spans="1:18" ht="12.75" customHeight="1">
      <c r="A23" s="38"/>
      <c r="B23" s="38"/>
      <c r="C23" s="38"/>
      <c r="D23" s="38"/>
      <c r="E23" s="38"/>
      <c r="F23" s="38"/>
      <c r="G23" s="38"/>
      <c r="H23" s="38"/>
      <c r="I23" s="38"/>
      <c r="J23" s="38"/>
      <c r="K23" s="229" t="s">
        <v>198</v>
      </c>
      <c r="L23" s="191"/>
      <c r="M23" s="191"/>
      <c r="N23" s="191"/>
      <c r="O23" s="191"/>
      <c r="P23" s="191"/>
      <c r="Q23" s="191"/>
      <c r="R23" s="191"/>
    </row>
    <row r="24" spans="1:18" ht="12.75" customHeight="1">
      <c r="A24" s="38"/>
      <c r="B24" s="38"/>
      <c r="C24" s="38"/>
      <c r="D24" s="38"/>
      <c r="E24" s="38"/>
      <c r="F24" s="38"/>
      <c r="G24" s="38"/>
      <c r="H24" s="38"/>
      <c r="I24" s="38"/>
      <c r="J24" s="38"/>
      <c r="K24" s="229" t="s">
        <v>199</v>
      </c>
      <c r="L24" s="191"/>
      <c r="M24" s="191"/>
      <c r="N24" s="191"/>
      <c r="O24" s="191"/>
      <c r="P24" s="191"/>
      <c r="Q24" s="191"/>
      <c r="R24" s="191"/>
    </row>
    <row r="25" spans="1:18" ht="12.75" customHeight="1">
      <c r="A25" s="38"/>
      <c r="B25" s="38"/>
      <c r="C25" s="38"/>
      <c r="D25" s="38"/>
      <c r="E25" s="38"/>
      <c r="F25" s="38"/>
      <c r="G25" s="38"/>
      <c r="H25" s="38"/>
      <c r="I25" s="38"/>
      <c r="J25" s="38"/>
      <c r="K25" s="229" t="s">
        <v>200</v>
      </c>
      <c r="L25" s="191"/>
      <c r="M25" s="191"/>
      <c r="N25" s="191"/>
      <c r="O25" s="191"/>
      <c r="P25" s="191"/>
      <c r="Q25" s="191"/>
      <c r="R25" s="191"/>
    </row>
    <row r="26" spans="1:18" ht="12.75" customHeight="1">
      <c r="A26" s="38"/>
      <c r="B26" s="38"/>
      <c r="C26" s="38"/>
      <c r="D26" s="38"/>
      <c r="E26" s="38"/>
      <c r="F26" s="38"/>
      <c r="G26" s="38"/>
      <c r="H26" s="38"/>
      <c r="I26" s="38"/>
      <c r="J26" s="38"/>
      <c r="K26" s="229" t="s">
        <v>201</v>
      </c>
      <c r="L26" s="191"/>
      <c r="M26" s="191"/>
      <c r="N26" s="191"/>
      <c r="O26" s="191"/>
      <c r="P26" s="191"/>
      <c r="Q26" s="191"/>
      <c r="R26" s="191"/>
    </row>
    <row r="27" spans="1:18" ht="12.75" customHeight="1">
      <c r="A27" s="38"/>
      <c r="B27" s="38"/>
      <c r="C27" s="38"/>
      <c r="D27" s="38"/>
      <c r="E27" s="38"/>
      <c r="F27" s="38"/>
      <c r="G27" s="38"/>
      <c r="H27" s="38"/>
      <c r="I27" s="38"/>
      <c r="J27" s="38"/>
      <c r="K27" s="229" t="s">
        <v>202</v>
      </c>
      <c r="L27" s="191"/>
      <c r="M27" s="191"/>
      <c r="N27" s="191"/>
      <c r="O27" s="191"/>
      <c r="P27" s="191"/>
      <c r="Q27" s="191"/>
      <c r="R27" s="191"/>
    </row>
    <row r="28" spans="1:18" ht="12.75" customHeight="1">
      <c r="A28" s="38"/>
      <c r="B28" s="38"/>
      <c r="C28" s="38"/>
      <c r="D28" s="38"/>
      <c r="E28" s="38"/>
      <c r="F28" s="38"/>
      <c r="G28" s="38"/>
      <c r="H28" s="38"/>
      <c r="I28" s="38"/>
      <c r="J28" s="38"/>
      <c r="K28" s="38"/>
      <c r="L28" s="38"/>
      <c r="M28" s="38"/>
      <c r="N28" s="38"/>
      <c r="O28" s="38"/>
      <c r="P28" s="38"/>
      <c r="Q28" s="38"/>
      <c r="R28" s="38"/>
    </row>
    <row r="29" spans="1:18" ht="12.75" customHeight="1">
      <c r="A29" s="38"/>
      <c r="B29" s="38"/>
      <c r="C29" s="38"/>
      <c r="D29" s="38"/>
      <c r="E29" s="38"/>
      <c r="F29" s="38"/>
      <c r="G29" s="38"/>
      <c r="H29" s="38"/>
      <c r="I29" s="38"/>
      <c r="J29" s="38"/>
      <c r="K29" s="38"/>
      <c r="L29" s="38"/>
      <c r="M29" s="38"/>
      <c r="N29" s="38"/>
      <c r="O29" s="38"/>
      <c r="P29" s="38"/>
      <c r="Q29" s="38"/>
      <c r="R29" s="38"/>
    </row>
    <row r="30" spans="1:18" ht="12.75" customHeight="1"/>
    <row r="31" spans="1:18" ht="12.75" customHeight="1"/>
    <row r="32" spans="1: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4">
    <mergeCell ref="K24:R24"/>
    <mergeCell ref="K25:R25"/>
    <mergeCell ref="K26:R26"/>
    <mergeCell ref="K27:R27"/>
    <mergeCell ref="K17:R17"/>
    <mergeCell ref="K18:R18"/>
    <mergeCell ref="K19:R19"/>
    <mergeCell ref="K20:R20"/>
    <mergeCell ref="K21:R21"/>
    <mergeCell ref="K22:R22"/>
    <mergeCell ref="K23:R23"/>
    <mergeCell ref="Q9:R9"/>
    <mergeCell ref="A16:H16"/>
    <mergeCell ref="A17:H17"/>
    <mergeCell ref="Q10:R10"/>
    <mergeCell ref="Q11:R11"/>
    <mergeCell ref="Q12:R12"/>
    <mergeCell ref="Q13:R13"/>
    <mergeCell ref="Q14:R14"/>
    <mergeCell ref="Q15:R15"/>
    <mergeCell ref="K16:R16"/>
    <mergeCell ref="Q4:R4"/>
    <mergeCell ref="Q5:R5"/>
    <mergeCell ref="Q6:R6"/>
    <mergeCell ref="Q7:R7"/>
    <mergeCell ref="Q8:R8"/>
    <mergeCell ref="A1:H1"/>
    <mergeCell ref="K1:R1"/>
    <mergeCell ref="A2:F2"/>
    <mergeCell ref="G2:H2"/>
    <mergeCell ref="K2:K3"/>
    <mergeCell ref="L2:L3"/>
    <mergeCell ref="M2:R2"/>
    <mergeCell ref="Q3:R3"/>
  </mergeCells>
  <printOptions horizontalCentered="1" verticalCentered="1"/>
  <pageMargins left="0.70866141732283472" right="0.70866141732283472" top="0.74803149606299213" bottom="0.74803149606299213"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workbookViewId="0">
      <selection activeCell="K10" sqref="K10"/>
    </sheetView>
  </sheetViews>
  <sheetFormatPr defaultColWidth="14.453125" defaultRowHeight="15" customHeight="1"/>
  <cols>
    <col min="1" max="1" width="19" customWidth="1"/>
    <col min="2" max="2" width="10.7265625" customWidth="1"/>
    <col min="3" max="3" width="8.453125" customWidth="1"/>
    <col min="4" max="4" width="8.54296875" customWidth="1"/>
    <col min="5" max="5" width="8.7265625" customWidth="1"/>
    <col min="6" max="6" width="10.7265625" customWidth="1"/>
    <col min="7" max="7" width="12.453125" customWidth="1"/>
    <col min="8" max="8" width="14.1796875" customWidth="1"/>
    <col min="9" max="9" width="10.7265625" customWidth="1"/>
    <col min="10" max="10" width="11" customWidth="1"/>
    <col min="11" max="11" width="17.7265625" customWidth="1"/>
    <col min="12" max="13" width="10.7265625" customWidth="1"/>
    <col min="14" max="14" width="19" customWidth="1"/>
    <col min="15" max="26" width="10.7265625" customWidth="1"/>
  </cols>
  <sheetData>
    <row r="1" spans="1:20" ht="12.75" customHeight="1">
      <c r="A1" s="234" t="s">
        <v>203</v>
      </c>
      <c r="B1" s="193"/>
      <c r="C1" s="193"/>
      <c r="D1" s="193"/>
      <c r="E1" s="193"/>
      <c r="F1" s="193"/>
      <c r="G1" s="193"/>
      <c r="H1" s="193"/>
      <c r="I1" s="193"/>
      <c r="J1" s="193"/>
      <c r="K1" s="194"/>
    </row>
    <row r="2" spans="1:20" ht="26.25" customHeight="1">
      <c r="A2" s="74"/>
      <c r="B2" s="221" t="s">
        <v>204</v>
      </c>
      <c r="C2" s="193"/>
      <c r="D2" s="193"/>
      <c r="E2" s="193"/>
      <c r="F2" s="193"/>
      <c r="G2" s="193"/>
      <c r="H2" s="194"/>
      <c r="I2" s="222" t="s">
        <v>205</v>
      </c>
      <c r="J2" s="193"/>
      <c r="K2" s="194"/>
      <c r="N2" s="234" t="s">
        <v>206</v>
      </c>
      <c r="O2" s="193"/>
      <c r="P2" s="193"/>
      <c r="Q2" s="193"/>
      <c r="R2" s="193"/>
      <c r="S2" s="193"/>
      <c r="T2" s="194"/>
    </row>
    <row r="3" spans="1:20" ht="12.75" customHeight="1">
      <c r="A3" s="233" t="s">
        <v>207</v>
      </c>
      <c r="B3" s="233" t="s">
        <v>153</v>
      </c>
      <c r="C3" s="235" t="s">
        <v>208</v>
      </c>
      <c r="D3" s="193"/>
      <c r="E3" s="194"/>
      <c r="F3" s="233" t="s">
        <v>209</v>
      </c>
      <c r="G3" s="87" t="s">
        <v>210</v>
      </c>
      <c r="H3" s="233" t="s">
        <v>211</v>
      </c>
      <c r="I3" s="233" t="s">
        <v>212</v>
      </c>
      <c r="J3" s="233" t="s">
        <v>213</v>
      </c>
      <c r="K3" s="101" t="s">
        <v>214</v>
      </c>
      <c r="N3" s="223" t="s">
        <v>207</v>
      </c>
      <c r="O3" s="222" t="s">
        <v>215</v>
      </c>
      <c r="P3" s="193"/>
      <c r="Q3" s="193"/>
      <c r="R3" s="193"/>
      <c r="S3" s="193"/>
      <c r="T3" s="194"/>
    </row>
    <row r="4" spans="1:20" ht="52.5" customHeight="1">
      <c r="A4" s="208"/>
      <c r="B4" s="208"/>
      <c r="C4" s="87" t="s">
        <v>216</v>
      </c>
      <c r="D4" s="87" t="s">
        <v>217</v>
      </c>
      <c r="E4" s="107" t="s">
        <v>218</v>
      </c>
      <c r="F4" s="208"/>
      <c r="G4" s="87" t="s">
        <v>219</v>
      </c>
      <c r="H4" s="208"/>
      <c r="I4" s="208"/>
      <c r="J4" s="208"/>
      <c r="K4" s="101" t="s">
        <v>220</v>
      </c>
      <c r="N4" s="208"/>
      <c r="O4" s="102" t="s">
        <v>221</v>
      </c>
      <c r="P4" s="87" t="s">
        <v>222</v>
      </c>
      <c r="Q4" s="87" t="s">
        <v>223</v>
      </c>
      <c r="R4" s="87" t="s">
        <v>224</v>
      </c>
      <c r="S4" s="87" t="s">
        <v>225</v>
      </c>
      <c r="T4" s="87" t="s">
        <v>71</v>
      </c>
    </row>
    <row r="5" spans="1:20" ht="12.75" customHeight="1">
      <c r="A5" s="103" t="s">
        <v>226</v>
      </c>
      <c r="B5" s="104">
        <v>157</v>
      </c>
      <c r="C5" s="104">
        <v>37.5</v>
      </c>
      <c r="D5" s="104">
        <v>41</v>
      </c>
      <c r="E5" s="92">
        <v>78.5</v>
      </c>
      <c r="F5" s="105">
        <v>50</v>
      </c>
      <c r="G5" s="236" t="s">
        <v>227</v>
      </c>
      <c r="H5" s="92">
        <v>113.5</v>
      </c>
      <c r="I5" s="104">
        <v>218</v>
      </c>
      <c r="J5" s="104"/>
      <c r="K5" s="104"/>
      <c r="N5" s="103" t="s">
        <v>226</v>
      </c>
      <c r="O5" s="104">
        <v>8</v>
      </c>
      <c r="P5" s="104">
        <v>1</v>
      </c>
      <c r="Q5" s="104">
        <v>88</v>
      </c>
      <c r="R5" s="104">
        <v>60</v>
      </c>
      <c r="S5" s="106"/>
      <c r="T5" s="104">
        <v>157</v>
      </c>
    </row>
    <row r="6" spans="1:20" ht="12.75" customHeight="1">
      <c r="A6" s="103" t="s">
        <v>228</v>
      </c>
      <c r="B6" s="104">
        <v>150.4</v>
      </c>
      <c r="C6" s="104">
        <v>86.3</v>
      </c>
      <c r="D6" s="104">
        <v>17.7</v>
      </c>
      <c r="E6" s="92">
        <v>104</v>
      </c>
      <c r="F6" s="105" t="s">
        <v>229</v>
      </c>
      <c r="G6" s="207"/>
      <c r="H6" s="92">
        <v>52.4</v>
      </c>
      <c r="I6" s="104">
        <v>2.8</v>
      </c>
      <c r="J6" s="104"/>
      <c r="K6" s="92"/>
      <c r="N6" s="103" t="s">
        <v>228</v>
      </c>
      <c r="O6" s="104">
        <v>6</v>
      </c>
      <c r="P6" s="104">
        <v>3.8</v>
      </c>
      <c r="Q6" s="104">
        <v>95.6</v>
      </c>
      <c r="R6" s="104">
        <v>32.200000000000003</v>
      </c>
      <c r="S6" s="104">
        <v>12.9</v>
      </c>
      <c r="T6" s="104">
        <v>150.4</v>
      </c>
    </row>
    <row r="7" spans="1:20" ht="12.75" customHeight="1">
      <c r="A7" s="103" t="s">
        <v>230</v>
      </c>
      <c r="B7" s="104">
        <v>500</v>
      </c>
      <c r="C7" s="104">
        <v>255</v>
      </c>
      <c r="D7" s="104">
        <v>120</v>
      </c>
      <c r="E7" s="92">
        <v>375</v>
      </c>
      <c r="F7" s="105">
        <v>75</v>
      </c>
      <c r="G7" s="207"/>
      <c r="H7" s="92">
        <v>10</v>
      </c>
      <c r="I7" s="104">
        <v>288.3</v>
      </c>
      <c r="J7" s="104"/>
      <c r="K7" s="104"/>
      <c r="N7" s="103" t="s">
        <v>230</v>
      </c>
      <c r="O7" s="104">
        <v>140</v>
      </c>
      <c r="P7" s="104">
        <v>45</v>
      </c>
      <c r="Q7" s="104">
        <v>180</v>
      </c>
      <c r="R7" s="104">
        <v>100</v>
      </c>
      <c r="S7" s="104">
        <v>35</v>
      </c>
      <c r="T7" s="104">
        <v>500</v>
      </c>
    </row>
    <row r="8" spans="1:20" ht="12.75" customHeight="1">
      <c r="A8" s="103" t="s">
        <v>231</v>
      </c>
      <c r="B8" s="104">
        <v>892.1</v>
      </c>
      <c r="C8" s="104">
        <v>549.20000000000005</v>
      </c>
      <c r="D8" s="104">
        <v>119.8</v>
      </c>
      <c r="E8" s="92">
        <v>669.1</v>
      </c>
      <c r="F8" s="105">
        <v>75</v>
      </c>
      <c r="G8" s="207"/>
      <c r="H8" s="92">
        <v>400</v>
      </c>
      <c r="I8" s="104">
        <v>154.30000000000001</v>
      </c>
      <c r="J8" s="104"/>
      <c r="K8" s="104"/>
      <c r="N8" s="103" t="s">
        <v>231</v>
      </c>
      <c r="O8" s="104">
        <v>330.3</v>
      </c>
      <c r="P8" s="104">
        <v>34</v>
      </c>
      <c r="Q8" s="104">
        <v>392.3</v>
      </c>
      <c r="R8" s="104">
        <v>105</v>
      </c>
      <c r="S8" s="104">
        <v>30.5</v>
      </c>
      <c r="T8" s="104">
        <v>892.1</v>
      </c>
    </row>
    <row r="9" spans="1:20" ht="12.75" customHeight="1">
      <c r="A9" s="103" t="s">
        <v>232</v>
      </c>
      <c r="B9" s="104">
        <v>47.8</v>
      </c>
      <c r="C9" s="104">
        <v>20.8</v>
      </c>
      <c r="D9" s="104">
        <v>7.9</v>
      </c>
      <c r="E9" s="92">
        <v>28.7</v>
      </c>
      <c r="F9" s="105">
        <v>60</v>
      </c>
      <c r="G9" s="207"/>
      <c r="H9" s="92">
        <v>20</v>
      </c>
      <c r="I9" s="104">
        <v>138.19999999999999</v>
      </c>
      <c r="J9" s="104"/>
      <c r="K9" s="104"/>
      <c r="N9" s="103" t="s">
        <v>232</v>
      </c>
      <c r="O9" s="104">
        <v>15.8</v>
      </c>
      <c r="P9" s="104">
        <v>1.5</v>
      </c>
      <c r="Q9" s="104">
        <v>21.3</v>
      </c>
      <c r="R9" s="104">
        <v>9</v>
      </c>
      <c r="S9" s="104">
        <v>0.3</v>
      </c>
      <c r="T9" s="104">
        <v>47.8</v>
      </c>
    </row>
    <row r="10" spans="1:20" ht="12.75" customHeight="1">
      <c r="A10" s="103" t="s">
        <v>233</v>
      </c>
      <c r="B10" s="104">
        <v>750</v>
      </c>
      <c r="C10" s="104">
        <v>305</v>
      </c>
      <c r="D10" s="104">
        <v>70</v>
      </c>
      <c r="E10" s="92">
        <v>375</v>
      </c>
      <c r="F10" s="105">
        <v>80</v>
      </c>
      <c r="G10" s="207"/>
      <c r="H10" s="92">
        <v>20</v>
      </c>
      <c r="I10" s="104">
        <v>249</v>
      </c>
      <c r="J10" s="104"/>
      <c r="K10" s="104"/>
      <c r="N10" s="103" t="s">
        <v>233</v>
      </c>
      <c r="O10" s="104">
        <v>59</v>
      </c>
      <c r="P10" s="104" t="s">
        <v>234</v>
      </c>
      <c r="Q10" s="104">
        <v>551</v>
      </c>
      <c r="R10" s="104">
        <v>140</v>
      </c>
      <c r="S10" s="104" t="s">
        <v>234</v>
      </c>
      <c r="T10" s="104">
        <v>750</v>
      </c>
    </row>
    <row r="11" spans="1:20" ht="12.75" customHeight="1">
      <c r="A11" s="103" t="s">
        <v>235</v>
      </c>
      <c r="B11" s="104">
        <v>286.3</v>
      </c>
      <c r="C11" s="104">
        <v>107.7</v>
      </c>
      <c r="D11" s="104">
        <v>35.5</v>
      </c>
      <c r="E11" s="104">
        <v>143.19999999999999</v>
      </c>
      <c r="F11" s="105">
        <v>50</v>
      </c>
      <c r="G11" s="207"/>
      <c r="H11" s="104">
        <v>36.4</v>
      </c>
      <c r="I11" s="104">
        <v>330.5</v>
      </c>
      <c r="J11" s="104"/>
      <c r="K11" s="104"/>
      <c r="N11" s="103" t="s">
        <v>235</v>
      </c>
      <c r="O11" s="104">
        <v>107.6</v>
      </c>
      <c r="P11" s="104">
        <v>1</v>
      </c>
      <c r="Q11" s="104">
        <v>151.5</v>
      </c>
      <c r="R11" s="104">
        <v>23.2</v>
      </c>
      <c r="S11" s="104">
        <v>3</v>
      </c>
      <c r="T11" s="104">
        <v>286.3</v>
      </c>
    </row>
    <row r="12" spans="1:20" ht="12.75" customHeight="1">
      <c r="A12" s="95" t="s">
        <v>236</v>
      </c>
      <c r="B12" s="94">
        <v>1195.5</v>
      </c>
      <c r="C12" s="90">
        <v>732.4</v>
      </c>
      <c r="D12" s="90">
        <v>210</v>
      </c>
      <c r="E12" s="104">
        <v>942.4</v>
      </c>
      <c r="F12" s="107" t="s">
        <v>237</v>
      </c>
      <c r="G12" s="208"/>
      <c r="H12" s="89">
        <v>720</v>
      </c>
      <c r="I12" s="94">
        <v>1365.8</v>
      </c>
      <c r="J12" s="90"/>
      <c r="K12" s="104"/>
      <c r="N12" s="95" t="s">
        <v>236</v>
      </c>
      <c r="O12" s="90">
        <v>270</v>
      </c>
      <c r="P12" s="90">
        <v>60</v>
      </c>
      <c r="Q12" s="90">
        <v>555.5</v>
      </c>
      <c r="R12" s="90">
        <v>280</v>
      </c>
      <c r="S12" s="90">
        <v>30</v>
      </c>
      <c r="T12" s="94">
        <v>1195.5</v>
      </c>
    </row>
    <row r="13" spans="1:20" ht="12.75" customHeight="1">
      <c r="A13" s="108" t="s">
        <v>238</v>
      </c>
      <c r="B13" s="99">
        <v>3979.1</v>
      </c>
      <c r="C13" s="96">
        <v>2093.8000000000002</v>
      </c>
      <c r="D13" s="97">
        <v>622</v>
      </c>
      <c r="E13" s="96">
        <v>2715.8</v>
      </c>
      <c r="F13" s="74"/>
      <c r="G13" s="74"/>
      <c r="H13" s="99">
        <v>1372.3</v>
      </c>
      <c r="I13" s="96">
        <v>2746.9</v>
      </c>
      <c r="J13" s="97">
        <v>0</v>
      </c>
      <c r="K13" s="100"/>
      <c r="N13" s="108" t="s">
        <v>238</v>
      </c>
      <c r="O13" s="97">
        <v>936.7</v>
      </c>
      <c r="P13" s="97">
        <v>146.30000000000001</v>
      </c>
      <c r="Q13" s="96">
        <v>2035.1</v>
      </c>
      <c r="R13" s="97">
        <v>749.4</v>
      </c>
      <c r="S13" s="97">
        <v>111.6</v>
      </c>
      <c r="T13" s="96">
        <v>3979.1</v>
      </c>
    </row>
    <row r="14" spans="1:20" ht="12.75" customHeight="1">
      <c r="A14" s="103" t="s">
        <v>239</v>
      </c>
      <c r="B14" s="104">
        <v>250</v>
      </c>
      <c r="C14" s="104">
        <v>95</v>
      </c>
      <c r="D14" s="104">
        <v>30</v>
      </c>
      <c r="E14" s="92">
        <v>125</v>
      </c>
      <c r="F14" s="105">
        <v>50</v>
      </c>
      <c r="G14" s="236" t="s">
        <v>227</v>
      </c>
      <c r="H14" s="92"/>
      <c r="I14" s="104">
        <v>0.9</v>
      </c>
      <c r="J14" s="104">
        <v>249.1</v>
      </c>
      <c r="K14" s="92"/>
      <c r="N14" s="103" t="s">
        <v>239</v>
      </c>
      <c r="O14" s="104">
        <v>250</v>
      </c>
      <c r="P14" s="104" t="s">
        <v>234</v>
      </c>
      <c r="Q14" s="104" t="s">
        <v>234</v>
      </c>
      <c r="R14" s="104" t="s">
        <v>234</v>
      </c>
      <c r="S14" s="104" t="s">
        <v>234</v>
      </c>
      <c r="T14" s="104">
        <v>250</v>
      </c>
    </row>
    <row r="15" spans="1:20" ht="12.75" customHeight="1">
      <c r="A15" s="103" t="s">
        <v>240</v>
      </c>
      <c r="B15" s="104">
        <v>48.1</v>
      </c>
      <c r="C15" s="104"/>
      <c r="D15" s="104">
        <v>24</v>
      </c>
      <c r="E15" s="92">
        <v>24</v>
      </c>
      <c r="F15" s="105">
        <v>50</v>
      </c>
      <c r="G15" s="207"/>
      <c r="H15" s="92">
        <v>36.6</v>
      </c>
      <c r="I15" s="104">
        <v>9.4</v>
      </c>
      <c r="J15" s="104">
        <v>38.700000000000003</v>
      </c>
      <c r="K15" s="92">
        <v>36.6</v>
      </c>
      <c r="N15" s="103" t="s">
        <v>240</v>
      </c>
      <c r="O15" s="104" t="s">
        <v>234</v>
      </c>
      <c r="P15" s="104">
        <v>1.9</v>
      </c>
      <c r="Q15" s="104">
        <v>6.4</v>
      </c>
      <c r="R15" s="104">
        <v>39.799999999999997</v>
      </c>
      <c r="S15" s="104" t="s">
        <v>234</v>
      </c>
      <c r="T15" s="104">
        <v>48.1</v>
      </c>
    </row>
    <row r="16" spans="1:20" ht="12.75" customHeight="1">
      <c r="A16" s="103" t="s">
        <v>241</v>
      </c>
      <c r="B16" s="104">
        <v>646.20000000000005</v>
      </c>
      <c r="C16" s="104">
        <v>177.9</v>
      </c>
      <c r="D16" s="104">
        <v>145.19999999999999</v>
      </c>
      <c r="E16" s="92">
        <v>323.10000000000002</v>
      </c>
      <c r="F16" s="105">
        <v>50</v>
      </c>
      <c r="G16" s="208"/>
      <c r="H16" s="104">
        <v>333.6</v>
      </c>
      <c r="I16" s="104">
        <v>61</v>
      </c>
      <c r="J16" s="104">
        <v>585.1</v>
      </c>
      <c r="K16" s="104">
        <v>333.6</v>
      </c>
      <c r="N16" s="103" t="s">
        <v>241</v>
      </c>
      <c r="O16" s="104">
        <v>222.3</v>
      </c>
      <c r="P16" s="104">
        <v>8.1999999999999993</v>
      </c>
      <c r="Q16" s="104">
        <v>133.4</v>
      </c>
      <c r="R16" s="104">
        <v>237.2</v>
      </c>
      <c r="S16" s="104">
        <v>45.1</v>
      </c>
      <c r="T16" s="104">
        <v>646.20000000000005</v>
      </c>
    </row>
    <row r="17" spans="1:20" ht="12.75" customHeight="1">
      <c r="A17" s="103" t="s">
        <v>242</v>
      </c>
      <c r="B17" s="104">
        <v>90.9</v>
      </c>
      <c r="C17" s="104">
        <v>23.5</v>
      </c>
      <c r="D17" s="104">
        <v>22</v>
      </c>
      <c r="E17" s="92">
        <v>45.5</v>
      </c>
      <c r="F17" s="105">
        <v>50</v>
      </c>
      <c r="G17" s="109"/>
      <c r="H17" s="92">
        <v>33</v>
      </c>
      <c r="I17" s="104">
        <v>30</v>
      </c>
      <c r="J17" s="104">
        <v>60.9</v>
      </c>
      <c r="K17" s="92">
        <v>33</v>
      </c>
      <c r="N17" s="103" t="s">
        <v>242</v>
      </c>
      <c r="O17" s="104">
        <v>8</v>
      </c>
      <c r="P17" s="104">
        <v>11.5</v>
      </c>
      <c r="Q17" s="104">
        <v>38.9</v>
      </c>
      <c r="R17" s="104">
        <v>25.5</v>
      </c>
      <c r="S17" s="104">
        <v>7</v>
      </c>
      <c r="T17" s="104">
        <v>90.9</v>
      </c>
    </row>
    <row r="18" spans="1:20" ht="12.75" customHeight="1">
      <c r="A18" s="103" t="s">
        <v>243</v>
      </c>
      <c r="B18" s="104">
        <v>362</v>
      </c>
      <c r="C18" s="104">
        <v>96.8</v>
      </c>
      <c r="D18" s="104">
        <v>84.3</v>
      </c>
      <c r="E18" s="92">
        <v>181</v>
      </c>
      <c r="F18" s="105">
        <v>50</v>
      </c>
      <c r="G18" s="236" t="s">
        <v>227</v>
      </c>
      <c r="H18" s="92">
        <v>362</v>
      </c>
      <c r="I18" s="104">
        <v>16.3</v>
      </c>
      <c r="J18" s="104">
        <v>345.7</v>
      </c>
      <c r="K18" s="92">
        <v>362</v>
      </c>
      <c r="N18" s="103" t="s">
        <v>243</v>
      </c>
      <c r="O18" s="104">
        <v>193.5</v>
      </c>
      <c r="P18" s="104" t="s">
        <v>234</v>
      </c>
      <c r="Q18" s="104" t="s">
        <v>234</v>
      </c>
      <c r="R18" s="104">
        <v>168.5</v>
      </c>
      <c r="S18" s="104" t="s">
        <v>234</v>
      </c>
      <c r="T18" s="104">
        <v>362</v>
      </c>
    </row>
    <row r="19" spans="1:20" ht="12.75" customHeight="1">
      <c r="A19" s="103" t="s">
        <v>244</v>
      </c>
      <c r="B19" s="104">
        <v>37.5</v>
      </c>
      <c r="C19" s="104">
        <v>13</v>
      </c>
      <c r="D19" s="104">
        <v>5.8</v>
      </c>
      <c r="E19" s="92">
        <v>18.8</v>
      </c>
      <c r="F19" s="105">
        <v>50</v>
      </c>
      <c r="G19" s="207"/>
      <c r="H19" s="92">
        <v>12.4</v>
      </c>
      <c r="I19" s="104">
        <v>8.4</v>
      </c>
      <c r="J19" s="104">
        <v>29.1</v>
      </c>
      <c r="K19" s="92"/>
      <c r="N19" s="103" t="s">
        <v>244</v>
      </c>
      <c r="O19" s="104">
        <v>12.4</v>
      </c>
      <c r="P19" s="104" t="s">
        <v>234</v>
      </c>
      <c r="Q19" s="104">
        <v>19</v>
      </c>
      <c r="R19" s="104">
        <v>2.4</v>
      </c>
      <c r="S19" s="104">
        <v>3.8</v>
      </c>
      <c r="T19" s="104">
        <v>37.5</v>
      </c>
    </row>
    <row r="20" spans="1:20" ht="12.75" customHeight="1">
      <c r="A20" s="103" t="s">
        <v>245</v>
      </c>
      <c r="B20" s="104">
        <v>345.2</v>
      </c>
      <c r="C20" s="104">
        <v>112</v>
      </c>
      <c r="D20" s="104">
        <v>60.6</v>
      </c>
      <c r="E20" s="92">
        <v>172.6</v>
      </c>
      <c r="F20" s="105">
        <v>50</v>
      </c>
      <c r="G20" s="207"/>
      <c r="H20" s="92">
        <v>345.2</v>
      </c>
      <c r="I20" s="104">
        <v>122.8</v>
      </c>
      <c r="J20" s="104">
        <v>222.3</v>
      </c>
      <c r="K20" s="92">
        <v>345.2</v>
      </c>
      <c r="N20" s="103" t="s">
        <v>245</v>
      </c>
      <c r="O20" s="104">
        <v>160</v>
      </c>
      <c r="P20" s="104" t="s">
        <v>234</v>
      </c>
      <c r="Q20" s="104">
        <v>64</v>
      </c>
      <c r="R20" s="104">
        <v>121.2</v>
      </c>
      <c r="S20" s="104" t="s">
        <v>234</v>
      </c>
      <c r="T20" s="104">
        <v>345.2</v>
      </c>
    </row>
    <row r="21" spans="1:20" ht="12.75" customHeight="1">
      <c r="A21" s="103" t="s">
        <v>246</v>
      </c>
      <c r="B21" s="104">
        <v>264.7</v>
      </c>
      <c r="C21" s="104">
        <v>84.1</v>
      </c>
      <c r="D21" s="104">
        <v>48.3</v>
      </c>
      <c r="E21" s="92">
        <v>132.4</v>
      </c>
      <c r="F21" s="105">
        <v>50</v>
      </c>
      <c r="G21" s="207"/>
      <c r="H21" s="92"/>
      <c r="I21" s="104">
        <v>14</v>
      </c>
      <c r="J21" s="104">
        <v>250.7</v>
      </c>
      <c r="K21" s="92"/>
      <c r="N21" s="103" t="s">
        <v>246</v>
      </c>
      <c r="O21" s="104">
        <v>70</v>
      </c>
      <c r="P21" s="104">
        <v>5</v>
      </c>
      <c r="Q21" s="104">
        <v>141</v>
      </c>
      <c r="R21" s="104">
        <v>18.7</v>
      </c>
      <c r="S21" s="104">
        <v>30</v>
      </c>
      <c r="T21" s="104">
        <v>264.7</v>
      </c>
    </row>
    <row r="22" spans="1:20" ht="12.75" customHeight="1">
      <c r="A22" s="103" t="s">
        <v>247</v>
      </c>
      <c r="B22" s="104">
        <v>51</v>
      </c>
      <c r="C22" s="104">
        <v>13.3</v>
      </c>
      <c r="D22" s="104">
        <v>12.3</v>
      </c>
      <c r="E22" s="92">
        <v>25.5</v>
      </c>
      <c r="F22" s="105">
        <v>50</v>
      </c>
      <c r="G22" s="207"/>
      <c r="H22" s="104">
        <v>22</v>
      </c>
      <c r="I22" s="104"/>
      <c r="J22" s="104">
        <v>51</v>
      </c>
      <c r="K22" s="104">
        <v>22</v>
      </c>
      <c r="N22" s="103" t="s">
        <v>248</v>
      </c>
      <c r="O22" s="104">
        <v>13.5</v>
      </c>
      <c r="P22" s="104">
        <v>1</v>
      </c>
      <c r="Q22" s="104">
        <v>13</v>
      </c>
      <c r="R22" s="104">
        <v>23.5</v>
      </c>
      <c r="S22" s="104" t="s">
        <v>234</v>
      </c>
      <c r="T22" s="104">
        <v>51</v>
      </c>
    </row>
    <row r="23" spans="1:20" ht="12.75" customHeight="1">
      <c r="A23" s="103" t="s">
        <v>249</v>
      </c>
      <c r="B23" s="104">
        <v>40</v>
      </c>
      <c r="C23" s="104"/>
      <c r="D23" s="104">
        <v>20</v>
      </c>
      <c r="E23" s="92">
        <v>20</v>
      </c>
      <c r="F23" s="105">
        <v>50</v>
      </c>
      <c r="G23" s="207"/>
      <c r="H23" s="92">
        <v>40</v>
      </c>
      <c r="I23" s="104">
        <v>1.4</v>
      </c>
      <c r="J23" s="104">
        <v>38.6</v>
      </c>
      <c r="K23" s="92">
        <v>40</v>
      </c>
      <c r="N23" s="103" t="s">
        <v>250</v>
      </c>
      <c r="O23" s="104" t="s">
        <v>234</v>
      </c>
      <c r="P23" s="104" t="s">
        <v>234</v>
      </c>
      <c r="Q23" s="104" t="s">
        <v>234</v>
      </c>
      <c r="R23" s="104">
        <v>40</v>
      </c>
      <c r="S23" s="104" t="s">
        <v>234</v>
      </c>
      <c r="T23" s="104">
        <v>40</v>
      </c>
    </row>
    <row r="24" spans="1:20" ht="12.75" customHeight="1">
      <c r="A24" s="103" t="s">
        <v>251</v>
      </c>
      <c r="B24" s="104">
        <v>98.6</v>
      </c>
      <c r="C24" s="104">
        <v>23.1</v>
      </c>
      <c r="D24" s="104">
        <v>26.2</v>
      </c>
      <c r="E24" s="92">
        <v>49.3</v>
      </c>
      <c r="F24" s="105">
        <v>50</v>
      </c>
      <c r="G24" s="207"/>
      <c r="H24" s="92"/>
      <c r="I24" s="104">
        <v>0.7</v>
      </c>
      <c r="J24" s="104">
        <v>97.9</v>
      </c>
      <c r="K24" s="92"/>
      <c r="N24" s="103" t="s">
        <v>251</v>
      </c>
      <c r="O24" s="104">
        <v>9.5</v>
      </c>
      <c r="P24" s="104">
        <v>24.1</v>
      </c>
      <c r="Q24" s="104">
        <v>46.8</v>
      </c>
      <c r="R24" s="104">
        <v>14.5</v>
      </c>
      <c r="S24" s="104">
        <v>3.7</v>
      </c>
      <c r="T24" s="104">
        <v>98.6</v>
      </c>
    </row>
    <row r="25" spans="1:20" ht="12.75" customHeight="1">
      <c r="A25" s="103" t="s">
        <v>252</v>
      </c>
      <c r="B25" s="104">
        <v>18.8</v>
      </c>
      <c r="C25" s="104">
        <v>4.5999999999999996</v>
      </c>
      <c r="D25" s="104">
        <v>4.9000000000000004</v>
      </c>
      <c r="E25" s="92">
        <v>9.4</v>
      </c>
      <c r="F25" s="105">
        <v>50</v>
      </c>
      <c r="G25" s="207"/>
      <c r="H25" s="92">
        <v>5.7</v>
      </c>
      <c r="I25" s="104"/>
      <c r="J25" s="104">
        <v>18.8</v>
      </c>
      <c r="K25" s="92">
        <v>5.7</v>
      </c>
      <c r="N25" s="103" t="s">
        <v>252</v>
      </c>
      <c r="O25" s="104">
        <v>7.8</v>
      </c>
      <c r="P25" s="104" t="s">
        <v>234</v>
      </c>
      <c r="Q25" s="104">
        <v>6.4</v>
      </c>
      <c r="R25" s="104">
        <v>4.7</v>
      </c>
      <c r="S25" s="104" t="s">
        <v>234</v>
      </c>
      <c r="T25" s="104">
        <v>18.8</v>
      </c>
    </row>
    <row r="26" spans="1:20" ht="12.75" customHeight="1">
      <c r="A26" s="103" t="s">
        <v>253</v>
      </c>
      <c r="B26" s="104">
        <v>253.7</v>
      </c>
      <c r="C26" s="104">
        <v>67</v>
      </c>
      <c r="D26" s="104">
        <v>59.9</v>
      </c>
      <c r="E26" s="92">
        <v>126.9</v>
      </c>
      <c r="F26" s="105">
        <v>50</v>
      </c>
      <c r="G26" s="208"/>
      <c r="H26" s="104">
        <v>67</v>
      </c>
      <c r="I26" s="104">
        <v>5.9</v>
      </c>
      <c r="J26" s="104">
        <v>247.8</v>
      </c>
      <c r="K26" s="104">
        <v>67</v>
      </c>
      <c r="N26" s="103" t="s">
        <v>253</v>
      </c>
      <c r="O26" s="104">
        <v>75</v>
      </c>
      <c r="P26" s="104" t="s">
        <v>234</v>
      </c>
      <c r="Q26" s="104">
        <v>70</v>
      </c>
      <c r="R26" s="104">
        <v>90.7</v>
      </c>
      <c r="S26" s="104">
        <v>18</v>
      </c>
      <c r="T26" s="104">
        <v>253.7</v>
      </c>
    </row>
    <row r="27" spans="1:20" ht="12.75" customHeight="1">
      <c r="A27" s="108" t="s">
        <v>254</v>
      </c>
      <c r="B27" s="96">
        <v>2506.6999999999998</v>
      </c>
      <c r="C27" s="97">
        <v>710</v>
      </c>
      <c r="D27" s="97">
        <v>543.29999999999995</v>
      </c>
      <c r="E27" s="96">
        <v>1253.3</v>
      </c>
      <c r="F27" s="74"/>
      <c r="G27" s="74"/>
      <c r="H27" s="99">
        <v>1257.4000000000001</v>
      </c>
      <c r="I27" s="97">
        <v>270.89999999999998</v>
      </c>
      <c r="J27" s="96">
        <v>2235.6999999999998</v>
      </c>
      <c r="K27" s="99">
        <v>1245.0999999999999</v>
      </c>
      <c r="N27" s="108" t="s">
        <v>254</v>
      </c>
      <c r="O27" s="96">
        <v>1021.9</v>
      </c>
      <c r="P27" s="97">
        <v>51.7</v>
      </c>
      <c r="Q27" s="97">
        <v>538.79999999999995</v>
      </c>
      <c r="R27" s="97">
        <v>786.7</v>
      </c>
      <c r="S27" s="97">
        <v>107.6</v>
      </c>
      <c r="T27" s="96">
        <v>2506.6999999999998</v>
      </c>
    </row>
    <row r="28" spans="1:20" ht="12.75" customHeight="1">
      <c r="A28" s="108" t="s">
        <v>71</v>
      </c>
      <c r="B28" s="96">
        <v>6485.8</v>
      </c>
      <c r="C28" s="96">
        <v>2803.8</v>
      </c>
      <c r="D28" s="96">
        <v>1165.3</v>
      </c>
      <c r="E28" s="96">
        <v>3969.1</v>
      </c>
      <c r="F28" s="74"/>
      <c r="G28" s="74"/>
      <c r="H28" s="96">
        <v>2629.7</v>
      </c>
      <c r="I28" s="96">
        <v>3017.8</v>
      </c>
      <c r="J28" s="96">
        <v>2235.6999999999998</v>
      </c>
      <c r="K28" s="99">
        <v>1245.0999999999999</v>
      </c>
      <c r="N28" s="108" t="s">
        <v>71</v>
      </c>
      <c r="O28" s="96">
        <v>1958.6</v>
      </c>
      <c r="P28" s="97">
        <v>198</v>
      </c>
      <c r="Q28" s="96">
        <v>2573.9</v>
      </c>
      <c r="R28" s="96">
        <v>1536.1</v>
      </c>
      <c r="S28" s="97">
        <v>219.2</v>
      </c>
      <c r="T28" s="96">
        <v>6485.8</v>
      </c>
    </row>
    <row r="29" spans="1:20" ht="12.75" customHeight="1">
      <c r="A29" s="232" t="s">
        <v>191</v>
      </c>
      <c r="B29" s="191"/>
      <c r="C29" s="191"/>
      <c r="D29" s="191"/>
      <c r="E29" s="191"/>
      <c r="F29" s="191"/>
      <c r="G29" s="191"/>
      <c r="H29" s="191"/>
      <c r="I29" s="191"/>
      <c r="J29" s="191"/>
      <c r="K29" s="191"/>
      <c r="N29" s="238" t="s">
        <v>191</v>
      </c>
      <c r="O29" s="191"/>
      <c r="P29" s="191"/>
      <c r="Q29" s="191"/>
      <c r="R29" s="191"/>
      <c r="S29" s="191"/>
      <c r="T29" s="191"/>
    </row>
    <row r="30" spans="1:20" ht="12.75" customHeight="1">
      <c r="N30" s="231" t="s">
        <v>73</v>
      </c>
      <c r="O30" s="191"/>
      <c r="P30" s="191"/>
      <c r="Q30" s="191"/>
      <c r="R30" s="191"/>
      <c r="S30" s="191"/>
      <c r="T30" s="191"/>
    </row>
    <row r="31" spans="1:20" ht="12.75" customHeight="1">
      <c r="N31" s="239" t="s">
        <v>255</v>
      </c>
      <c r="O31" s="191"/>
      <c r="P31" s="191"/>
      <c r="Q31" s="191"/>
      <c r="R31" s="191"/>
      <c r="S31" s="191"/>
      <c r="T31" s="191"/>
    </row>
    <row r="32" spans="1:20" ht="12.75" customHeight="1">
      <c r="N32" s="237" t="s">
        <v>256</v>
      </c>
      <c r="O32" s="191"/>
      <c r="P32" s="191"/>
      <c r="Q32" s="191"/>
      <c r="R32" s="191"/>
      <c r="S32" s="191"/>
      <c r="T32" s="191"/>
    </row>
    <row r="33" spans="14:20" ht="12.75" customHeight="1">
      <c r="N33" s="237" t="s">
        <v>257</v>
      </c>
      <c r="O33" s="191"/>
      <c r="P33" s="191"/>
      <c r="Q33" s="191"/>
      <c r="R33" s="191"/>
      <c r="S33" s="191"/>
      <c r="T33" s="191"/>
    </row>
    <row r="34" spans="14:20" ht="12.75" customHeight="1">
      <c r="N34" s="237" t="s">
        <v>258</v>
      </c>
      <c r="O34" s="191"/>
      <c r="P34" s="191"/>
      <c r="Q34" s="191"/>
      <c r="R34" s="191"/>
      <c r="S34" s="191"/>
      <c r="T34" s="191"/>
    </row>
    <row r="35" spans="14:20" ht="12.75" customHeight="1">
      <c r="N35" s="237" t="s">
        <v>259</v>
      </c>
      <c r="O35" s="191"/>
      <c r="P35" s="191"/>
      <c r="Q35" s="191"/>
      <c r="R35" s="191"/>
      <c r="S35" s="191"/>
      <c r="T35" s="191"/>
    </row>
    <row r="36" spans="14:20" ht="12.75" customHeight="1"/>
    <row r="37" spans="14:20" ht="12.75" customHeight="1"/>
    <row r="38" spans="14:20" ht="12.75" customHeight="1"/>
    <row r="39" spans="14:20" ht="12.75" customHeight="1"/>
    <row r="40" spans="14:20" ht="12.75" customHeight="1"/>
    <row r="41" spans="14:20" ht="12.75" customHeight="1"/>
    <row r="42" spans="14:20" ht="12.75" customHeight="1"/>
    <row r="43" spans="14:20" ht="12.75" customHeight="1"/>
    <row r="44" spans="14:20" ht="12.75" customHeight="1"/>
    <row r="45" spans="14:20" ht="12.75" customHeight="1"/>
    <row r="46" spans="14:20" ht="12.75" customHeight="1"/>
    <row r="47" spans="14:20" ht="12.75" customHeight="1"/>
    <row r="48" spans="14: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4">
    <mergeCell ref="N3:N4"/>
    <mergeCell ref="N34:T34"/>
    <mergeCell ref="N35:T35"/>
    <mergeCell ref="N2:T2"/>
    <mergeCell ref="O3:T3"/>
    <mergeCell ref="N29:T29"/>
    <mergeCell ref="N30:T30"/>
    <mergeCell ref="N31:T31"/>
    <mergeCell ref="N32:T32"/>
    <mergeCell ref="N33:T33"/>
    <mergeCell ref="A29:K29"/>
    <mergeCell ref="I3:I4"/>
    <mergeCell ref="J3:J4"/>
    <mergeCell ref="A1:K1"/>
    <mergeCell ref="B2:H2"/>
    <mergeCell ref="I2:K2"/>
    <mergeCell ref="A3:A4"/>
    <mergeCell ref="B3:B4"/>
    <mergeCell ref="C3:E3"/>
    <mergeCell ref="F3:F4"/>
    <mergeCell ref="H3:H4"/>
    <mergeCell ref="G5:G12"/>
    <mergeCell ref="G14:G16"/>
    <mergeCell ref="G18:G26"/>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000"/>
  <sheetViews>
    <sheetView topLeftCell="A28" workbookViewId="0">
      <selection activeCell="M43" sqref="M43"/>
    </sheetView>
  </sheetViews>
  <sheetFormatPr defaultColWidth="14.453125" defaultRowHeight="15" customHeight="1"/>
  <cols>
    <col min="1" max="26" width="10.7265625" customWidth="1"/>
  </cols>
  <sheetData>
    <row r="1" spans="1:12" ht="13.5" customHeight="1">
      <c r="A1" s="249" t="s">
        <v>260</v>
      </c>
      <c r="B1" s="250"/>
      <c r="C1" s="250"/>
      <c r="D1" s="250"/>
      <c r="E1" s="250"/>
      <c r="F1" s="250"/>
      <c r="G1" s="250"/>
      <c r="H1" s="250"/>
      <c r="I1" s="250"/>
      <c r="J1" s="250"/>
      <c r="K1" s="250"/>
      <c r="L1" s="251"/>
    </row>
    <row r="2" spans="1:12" ht="13.5" customHeight="1">
      <c r="A2" s="252"/>
      <c r="B2" s="253"/>
      <c r="C2" s="253"/>
      <c r="D2" s="253"/>
      <c r="E2" s="253"/>
      <c r="F2" s="253"/>
      <c r="G2" s="253"/>
      <c r="H2" s="253"/>
      <c r="I2" s="253"/>
      <c r="J2" s="253"/>
      <c r="K2" s="253"/>
      <c r="L2" s="254"/>
    </row>
    <row r="3" spans="1:12" ht="12.75" customHeight="1">
      <c r="A3" s="86" t="s">
        <v>261</v>
      </c>
      <c r="B3" s="222" t="s">
        <v>262</v>
      </c>
      <c r="C3" s="194"/>
      <c r="D3" s="86" t="s">
        <v>263</v>
      </c>
      <c r="E3" s="222" t="s">
        <v>264</v>
      </c>
      <c r="F3" s="193"/>
      <c r="G3" s="193"/>
      <c r="H3" s="193"/>
      <c r="I3" s="193"/>
      <c r="J3" s="193"/>
      <c r="K3" s="193"/>
      <c r="L3" s="194"/>
    </row>
    <row r="4" spans="1:12" ht="12.75" customHeight="1">
      <c r="A4" s="88"/>
      <c r="B4" s="88" t="s">
        <v>265</v>
      </c>
      <c r="C4" s="87" t="s">
        <v>266</v>
      </c>
      <c r="D4" s="88"/>
      <c r="E4" s="87" t="s">
        <v>267</v>
      </c>
      <c r="F4" s="87" t="s">
        <v>268</v>
      </c>
      <c r="G4" s="225" t="s">
        <v>269</v>
      </c>
      <c r="H4" s="194"/>
      <c r="I4" s="225" t="s">
        <v>270</v>
      </c>
      <c r="J4" s="193"/>
      <c r="K4" s="194"/>
      <c r="L4" s="87" t="s">
        <v>271</v>
      </c>
    </row>
    <row r="5" spans="1:12" ht="12.75" customHeight="1">
      <c r="A5" s="88"/>
      <c r="B5" s="88"/>
      <c r="C5" s="87">
        <v>1</v>
      </c>
      <c r="D5" s="110">
        <v>2</v>
      </c>
      <c r="E5" s="110">
        <v>3</v>
      </c>
      <c r="F5" s="110" t="s">
        <v>272</v>
      </c>
      <c r="G5" s="255">
        <v>5</v>
      </c>
      <c r="H5" s="194"/>
      <c r="I5" s="255">
        <v>6</v>
      </c>
      <c r="J5" s="193"/>
      <c r="K5" s="194"/>
      <c r="L5" s="110" t="s">
        <v>273</v>
      </c>
    </row>
    <row r="6" spans="1:12" ht="12.75" customHeight="1">
      <c r="A6" s="95" t="s">
        <v>226</v>
      </c>
      <c r="B6" s="95" t="s">
        <v>110</v>
      </c>
      <c r="C6" s="89">
        <v>275.5</v>
      </c>
      <c r="D6" s="89">
        <v>137.80000000000001</v>
      </c>
      <c r="E6" s="89">
        <v>78</v>
      </c>
      <c r="F6" s="107">
        <v>28</v>
      </c>
      <c r="G6" s="226">
        <v>41.4</v>
      </c>
      <c r="H6" s="194"/>
      <c r="I6" s="226">
        <v>46.8</v>
      </c>
      <c r="J6" s="193"/>
      <c r="K6" s="194"/>
      <c r="L6" s="107">
        <v>34</v>
      </c>
    </row>
    <row r="7" spans="1:12" ht="12.75" customHeight="1">
      <c r="A7" s="95" t="s">
        <v>228</v>
      </c>
      <c r="B7" s="95" t="s">
        <v>110</v>
      </c>
      <c r="C7" s="89">
        <v>550.70000000000005</v>
      </c>
      <c r="D7" s="89">
        <v>413</v>
      </c>
      <c r="E7" s="89">
        <v>271.5</v>
      </c>
      <c r="F7" s="107">
        <v>49</v>
      </c>
      <c r="G7" s="226">
        <v>152.1</v>
      </c>
      <c r="H7" s="194"/>
      <c r="I7" s="226">
        <v>219.8</v>
      </c>
      <c r="J7" s="193"/>
      <c r="K7" s="194"/>
      <c r="L7" s="107">
        <v>53</v>
      </c>
    </row>
    <row r="8" spans="1:12" ht="12.75" customHeight="1">
      <c r="A8" s="95" t="s">
        <v>231</v>
      </c>
      <c r="B8" s="95" t="s">
        <v>110</v>
      </c>
      <c r="C8" s="93">
        <v>4113.5</v>
      </c>
      <c r="D8" s="93">
        <v>3085.2</v>
      </c>
      <c r="E8" s="93">
        <v>1476</v>
      </c>
      <c r="F8" s="107">
        <v>36</v>
      </c>
      <c r="G8" s="240">
        <v>1136.5</v>
      </c>
      <c r="H8" s="194"/>
      <c r="I8" s="240">
        <v>1188.2</v>
      </c>
      <c r="J8" s="193"/>
      <c r="K8" s="194"/>
      <c r="L8" s="107">
        <v>39</v>
      </c>
    </row>
    <row r="9" spans="1:12" ht="12.75" customHeight="1">
      <c r="A9" s="95" t="s">
        <v>274</v>
      </c>
      <c r="B9" s="95" t="s">
        <v>110</v>
      </c>
      <c r="C9" s="89">
        <v>481.9</v>
      </c>
      <c r="D9" s="89">
        <v>240.9</v>
      </c>
      <c r="E9" s="89">
        <v>252.1</v>
      </c>
      <c r="F9" s="107">
        <v>52</v>
      </c>
      <c r="G9" s="226">
        <v>88.8</v>
      </c>
      <c r="H9" s="194"/>
      <c r="I9" s="226">
        <v>126.1</v>
      </c>
      <c r="J9" s="193"/>
      <c r="K9" s="194"/>
      <c r="L9" s="107">
        <v>52</v>
      </c>
    </row>
    <row r="10" spans="1:12" ht="12.75" customHeight="1">
      <c r="A10" s="95" t="s">
        <v>275</v>
      </c>
      <c r="B10" s="95" t="s">
        <v>110</v>
      </c>
      <c r="C10" s="89">
        <v>230.8</v>
      </c>
      <c r="D10" s="89">
        <v>115.4</v>
      </c>
      <c r="E10" s="89">
        <v>131.80000000000001</v>
      </c>
      <c r="F10" s="107">
        <v>57</v>
      </c>
      <c r="G10" s="226">
        <v>42.5</v>
      </c>
      <c r="H10" s="194"/>
      <c r="I10" s="226">
        <v>65.900000000000006</v>
      </c>
      <c r="J10" s="193"/>
      <c r="K10" s="194"/>
      <c r="L10" s="107">
        <v>57</v>
      </c>
    </row>
    <row r="11" spans="1:12" ht="12.75" customHeight="1">
      <c r="A11" s="95" t="s">
        <v>241</v>
      </c>
      <c r="B11" s="95" t="s">
        <v>110</v>
      </c>
      <c r="C11" s="89">
        <v>969.1</v>
      </c>
      <c r="D11" s="89">
        <v>484.5</v>
      </c>
      <c r="E11" s="89">
        <v>352</v>
      </c>
      <c r="F11" s="107">
        <v>36</v>
      </c>
      <c r="G11" s="226">
        <v>172.3</v>
      </c>
      <c r="H11" s="194"/>
      <c r="I11" s="226">
        <v>217.6</v>
      </c>
      <c r="J11" s="193"/>
      <c r="K11" s="194"/>
      <c r="L11" s="107">
        <v>45</v>
      </c>
    </row>
    <row r="12" spans="1:12" ht="12.75" customHeight="1">
      <c r="A12" s="95" t="s">
        <v>242</v>
      </c>
      <c r="B12" s="95" t="s">
        <v>110</v>
      </c>
      <c r="C12" s="89">
        <v>392.5</v>
      </c>
      <c r="D12" s="89">
        <v>196.3</v>
      </c>
      <c r="E12" s="89">
        <v>157.6</v>
      </c>
      <c r="F12" s="107">
        <v>40</v>
      </c>
      <c r="G12" s="226">
        <v>72.3</v>
      </c>
      <c r="H12" s="194"/>
      <c r="I12" s="226">
        <v>78.8</v>
      </c>
      <c r="J12" s="193"/>
      <c r="K12" s="194"/>
      <c r="L12" s="107">
        <v>40</v>
      </c>
    </row>
    <row r="13" spans="1:12" ht="12.75" customHeight="1">
      <c r="A13" s="95" t="s">
        <v>243</v>
      </c>
      <c r="B13" s="95" t="s">
        <v>110</v>
      </c>
      <c r="C13" s="89">
        <v>970.5</v>
      </c>
      <c r="D13" s="89">
        <v>485.2</v>
      </c>
      <c r="E13" s="89">
        <v>336.5</v>
      </c>
      <c r="F13" s="107">
        <v>35</v>
      </c>
      <c r="G13" s="226">
        <v>171.3</v>
      </c>
      <c r="H13" s="194"/>
      <c r="I13" s="226">
        <v>199.7</v>
      </c>
      <c r="J13" s="193"/>
      <c r="K13" s="194"/>
      <c r="L13" s="107">
        <v>41</v>
      </c>
    </row>
    <row r="14" spans="1:12" ht="12.75" customHeight="1">
      <c r="A14" s="95" t="s">
        <v>244</v>
      </c>
      <c r="B14" s="95" t="s">
        <v>110</v>
      </c>
      <c r="C14" s="89">
        <v>585.4</v>
      </c>
      <c r="D14" s="89">
        <v>292.7</v>
      </c>
      <c r="E14" s="89">
        <v>163.1</v>
      </c>
      <c r="F14" s="107">
        <v>28</v>
      </c>
      <c r="G14" s="226">
        <v>80.400000000000006</v>
      </c>
      <c r="H14" s="194"/>
      <c r="I14" s="226">
        <v>98.2</v>
      </c>
      <c r="J14" s="193"/>
      <c r="K14" s="194"/>
      <c r="L14" s="107">
        <v>34</v>
      </c>
    </row>
    <row r="15" spans="1:12" ht="12.75" customHeight="1">
      <c r="A15" s="95" t="s">
        <v>276</v>
      </c>
      <c r="B15" s="95" t="s">
        <v>110</v>
      </c>
      <c r="C15" s="89">
        <v>144.80000000000001</v>
      </c>
      <c r="D15" s="89">
        <v>72.400000000000006</v>
      </c>
      <c r="E15" s="89">
        <v>54.5</v>
      </c>
      <c r="F15" s="107">
        <v>38</v>
      </c>
      <c r="G15" s="226">
        <v>25.2</v>
      </c>
      <c r="H15" s="194"/>
      <c r="I15" s="226">
        <v>27.2</v>
      </c>
      <c r="J15" s="193"/>
      <c r="K15" s="194"/>
      <c r="L15" s="107">
        <v>38</v>
      </c>
    </row>
    <row r="16" spans="1:12" ht="12.75" customHeight="1">
      <c r="A16" s="95" t="s">
        <v>277</v>
      </c>
      <c r="B16" s="95" t="s">
        <v>110</v>
      </c>
      <c r="C16" s="89">
        <v>92.2</v>
      </c>
      <c r="D16" s="89">
        <v>46.1</v>
      </c>
      <c r="E16" s="89">
        <v>37.799999999999997</v>
      </c>
      <c r="F16" s="107">
        <v>41</v>
      </c>
      <c r="G16" s="226">
        <v>20</v>
      </c>
      <c r="H16" s="194"/>
      <c r="I16" s="226">
        <v>23.3</v>
      </c>
      <c r="J16" s="193"/>
      <c r="K16" s="194"/>
      <c r="L16" s="107">
        <v>51</v>
      </c>
    </row>
    <row r="17" spans="1:12" ht="12.75" customHeight="1">
      <c r="A17" s="95" t="s">
        <v>245</v>
      </c>
      <c r="B17" s="95" t="s">
        <v>110</v>
      </c>
      <c r="C17" s="89">
        <v>965.8</v>
      </c>
      <c r="D17" s="89">
        <v>482.9</v>
      </c>
      <c r="E17" s="89">
        <v>338.5</v>
      </c>
      <c r="F17" s="107">
        <v>35</v>
      </c>
      <c r="G17" s="226">
        <v>178.1</v>
      </c>
      <c r="H17" s="194"/>
      <c r="I17" s="226">
        <v>206.1</v>
      </c>
      <c r="J17" s="193"/>
      <c r="K17" s="194"/>
      <c r="L17" s="107">
        <v>43</v>
      </c>
    </row>
    <row r="18" spans="1:12" ht="12.75" customHeight="1">
      <c r="A18" s="95" t="s">
        <v>235</v>
      </c>
      <c r="B18" s="95" t="s">
        <v>110</v>
      </c>
      <c r="C18" s="89">
        <v>931</v>
      </c>
      <c r="D18" s="89">
        <v>465.5</v>
      </c>
      <c r="E18" s="89">
        <v>306.5</v>
      </c>
      <c r="F18" s="107">
        <v>33</v>
      </c>
      <c r="G18" s="226">
        <v>172.1</v>
      </c>
      <c r="H18" s="194"/>
      <c r="I18" s="226">
        <v>181.6</v>
      </c>
      <c r="J18" s="193"/>
      <c r="K18" s="194"/>
      <c r="L18" s="107">
        <v>39</v>
      </c>
    </row>
    <row r="19" spans="1:12" ht="12.75" customHeight="1">
      <c r="A19" s="95" t="s">
        <v>236</v>
      </c>
      <c r="B19" s="95" t="s">
        <v>110</v>
      </c>
      <c r="C19" s="93">
        <v>4273</v>
      </c>
      <c r="D19" s="93">
        <v>3418.4</v>
      </c>
      <c r="E19" s="93">
        <v>1580.1</v>
      </c>
      <c r="F19" s="107">
        <v>37</v>
      </c>
      <c r="G19" s="240">
        <v>1259.3</v>
      </c>
      <c r="H19" s="194"/>
      <c r="I19" s="240">
        <v>1335.8</v>
      </c>
      <c r="J19" s="193"/>
      <c r="K19" s="194"/>
      <c r="L19" s="107">
        <v>39</v>
      </c>
    </row>
    <row r="20" spans="1:12" ht="12.75" customHeight="1">
      <c r="A20" s="95" t="s">
        <v>246</v>
      </c>
      <c r="B20" s="95" t="s">
        <v>110</v>
      </c>
      <c r="C20" s="89">
        <v>779</v>
      </c>
      <c r="D20" s="89">
        <v>389.5</v>
      </c>
      <c r="E20" s="89">
        <v>404</v>
      </c>
      <c r="F20" s="107">
        <v>52</v>
      </c>
      <c r="G20" s="226">
        <v>146</v>
      </c>
      <c r="H20" s="194"/>
      <c r="I20" s="226">
        <v>244.6</v>
      </c>
      <c r="J20" s="193"/>
      <c r="K20" s="194"/>
      <c r="L20" s="107">
        <v>63</v>
      </c>
    </row>
    <row r="21" spans="1:12" ht="12.75" customHeight="1">
      <c r="A21" s="95" t="s">
        <v>251</v>
      </c>
      <c r="B21" s="95" t="s">
        <v>110</v>
      </c>
      <c r="C21" s="89">
        <v>412.3</v>
      </c>
      <c r="D21" s="89">
        <v>206.1</v>
      </c>
      <c r="E21" s="89">
        <v>148.5</v>
      </c>
      <c r="F21" s="107">
        <v>36</v>
      </c>
      <c r="G21" s="226">
        <v>69.7</v>
      </c>
      <c r="H21" s="194"/>
      <c r="I21" s="226">
        <v>100.7</v>
      </c>
      <c r="J21" s="193"/>
      <c r="K21" s="194"/>
      <c r="L21" s="107">
        <v>49</v>
      </c>
    </row>
    <row r="22" spans="1:12" ht="12.75" customHeight="1">
      <c r="A22" s="95" t="s">
        <v>278</v>
      </c>
      <c r="B22" s="95" t="s">
        <v>110</v>
      </c>
      <c r="C22" s="89">
        <v>64.400000000000006</v>
      </c>
      <c r="D22" s="89">
        <v>32.200000000000003</v>
      </c>
      <c r="E22" s="89">
        <v>27.8</v>
      </c>
      <c r="F22" s="107">
        <v>43</v>
      </c>
      <c r="G22" s="226">
        <v>11.9</v>
      </c>
      <c r="H22" s="194"/>
      <c r="I22" s="226">
        <v>15.8</v>
      </c>
      <c r="J22" s="193"/>
      <c r="K22" s="194"/>
      <c r="L22" s="107">
        <v>49</v>
      </c>
    </row>
    <row r="23" spans="1:12" ht="12.75" customHeight="1">
      <c r="A23" s="95" t="s">
        <v>253</v>
      </c>
      <c r="B23" s="95" t="s">
        <v>110</v>
      </c>
      <c r="C23" s="89">
        <v>600.29999999999995</v>
      </c>
      <c r="D23" s="89">
        <v>300.2</v>
      </c>
      <c r="E23" s="89">
        <v>215</v>
      </c>
      <c r="F23" s="107">
        <v>36</v>
      </c>
      <c r="G23" s="226">
        <v>107.1</v>
      </c>
      <c r="H23" s="194"/>
      <c r="I23" s="226">
        <v>134.6</v>
      </c>
      <c r="J23" s="193"/>
      <c r="K23" s="194"/>
      <c r="L23" s="107">
        <v>45</v>
      </c>
    </row>
    <row r="24" spans="1:12" ht="12.75" customHeight="1">
      <c r="A24" s="95" t="s">
        <v>230</v>
      </c>
      <c r="B24" s="95" t="s">
        <v>279</v>
      </c>
      <c r="C24" s="93">
        <v>2260.5</v>
      </c>
      <c r="D24" s="93">
        <v>1784.2</v>
      </c>
      <c r="E24" s="89">
        <v>887.4</v>
      </c>
      <c r="F24" s="107">
        <v>39</v>
      </c>
      <c r="G24" s="226">
        <v>651.6</v>
      </c>
      <c r="H24" s="194"/>
      <c r="I24" s="226">
        <v>700.3</v>
      </c>
      <c r="J24" s="193"/>
      <c r="K24" s="194"/>
      <c r="L24" s="107">
        <v>39</v>
      </c>
    </row>
    <row r="25" spans="1:12" ht="12.75" customHeight="1">
      <c r="A25" s="95" t="s">
        <v>232</v>
      </c>
      <c r="B25" s="95" t="s">
        <v>279</v>
      </c>
      <c r="C25" s="89">
        <v>129</v>
      </c>
      <c r="D25" s="89">
        <v>76.8</v>
      </c>
      <c r="E25" s="89">
        <v>44.2</v>
      </c>
      <c r="F25" s="107">
        <v>34</v>
      </c>
      <c r="G25" s="226">
        <v>27.6</v>
      </c>
      <c r="H25" s="194"/>
      <c r="I25" s="226">
        <v>29.3</v>
      </c>
      <c r="J25" s="193"/>
      <c r="K25" s="194"/>
      <c r="L25" s="107">
        <v>38</v>
      </c>
    </row>
    <row r="26" spans="1:12" ht="12.75" customHeight="1">
      <c r="A26" s="95" t="s">
        <v>233</v>
      </c>
      <c r="B26" s="95" t="s">
        <v>279</v>
      </c>
      <c r="C26" s="93">
        <v>4450.6000000000004</v>
      </c>
      <c r="D26" s="93">
        <v>3560.5</v>
      </c>
      <c r="E26" s="93">
        <v>3232.1</v>
      </c>
      <c r="F26" s="107">
        <v>73</v>
      </c>
      <c r="G26" s="240">
        <v>1301.5</v>
      </c>
      <c r="H26" s="194"/>
      <c r="I26" s="240">
        <v>2266.3000000000002</v>
      </c>
      <c r="J26" s="193"/>
      <c r="K26" s="194"/>
      <c r="L26" s="107">
        <v>64</v>
      </c>
    </row>
    <row r="27" spans="1:12" ht="12.75" customHeight="1">
      <c r="A27" s="95" t="s">
        <v>226</v>
      </c>
      <c r="B27" s="95" t="s">
        <v>111</v>
      </c>
      <c r="C27" s="89">
        <v>138.5</v>
      </c>
      <c r="D27" s="89">
        <v>69.3</v>
      </c>
      <c r="E27" s="89">
        <v>39</v>
      </c>
      <c r="F27" s="107">
        <v>28</v>
      </c>
      <c r="G27" s="226">
        <v>23.3</v>
      </c>
      <c r="H27" s="194"/>
      <c r="I27" s="226">
        <v>23.7</v>
      </c>
      <c r="J27" s="193"/>
      <c r="K27" s="194"/>
      <c r="L27" s="107">
        <v>34</v>
      </c>
    </row>
    <row r="28" spans="1:12" ht="12.75" customHeight="1">
      <c r="A28" s="95" t="s">
        <v>228</v>
      </c>
      <c r="B28" s="95" t="s">
        <v>111</v>
      </c>
      <c r="C28" s="89">
        <v>289.60000000000002</v>
      </c>
      <c r="D28" s="89">
        <v>144.80000000000001</v>
      </c>
      <c r="E28" s="89">
        <v>92.8</v>
      </c>
      <c r="F28" s="107">
        <v>32</v>
      </c>
      <c r="G28" s="226">
        <v>51.9</v>
      </c>
      <c r="H28" s="194"/>
      <c r="I28" s="226">
        <v>55.6</v>
      </c>
      <c r="J28" s="193"/>
      <c r="K28" s="194"/>
      <c r="L28" s="107">
        <v>38</v>
      </c>
    </row>
    <row r="29" spans="1:12" ht="12.75" customHeight="1">
      <c r="A29" s="95" t="s">
        <v>231</v>
      </c>
      <c r="B29" s="95" t="s">
        <v>111</v>
      </c>
      <c r="C29" s="89">
        <v>837.2</v>
      </c>
      <c r="D29" s="89">
        <v>627.9</v>
      </c>
      <c r="E29" s="89">
        <v>307.8</v>
      </c>
      <c r="F29" s="107">
        <v>37</v>
      </c>
      <c r="G29" s="226">
        <v>215.2</v>
      </c>
      <c r="H29" s="194"/>
      <c r="I29" s="226">
        <v>255.9</v>
      </c>
      <c r="J29" s="193"/>
      <c r="K29" s="194"/>
      <c r="L29" s="107">
        <v>41</v>
      </c>
    </row>
    <row r="30" spans="1:12" ht="12.75" customHeight="1">
      <c r="A30" s="95" t="s">
        <v>280</v>
      </c>
      <c r="B30" s="95" t="s">
        <v>111</v>
      </c>
      <c r="C30" s="89">
        <v>786.3</v>
      </c>
      <c r="D30" s="89">
        <v>393.1</v>
      </c>
      <c r="E30" s="89">
        <v>384.3</v>
      </c>
      <c r="F30" s="107">
        <v>49</v>
      </c>
      <c r="G30" s="226">
        <v>138.6</v>
      </c>
      <c r="H30" s="194"/>
      <c r="I30" s="226">
        <v>192.4</v>
      </c>
      <c r="J30" s="193"/>
      <c r="K30" s="194"/>
      <c r="L30" s="107">
        <v>49</v>
      </c>
    </row>
    <row r="31" spans="1:12" ht="12.75" customHeight="1">
      <c r="A31" s="95" t="s">
        <v>275</v>
      </c>
      <c r="B31" s="95" t="s">
        <v>111</v>
      </c>
      <c r="C31" s="89">
        <v>276.39999999999998</v>
      </c>
      <c r="D31" s="89">
        <v>138.19999999999999</v>
      </c>
      <c r="E31" s="89">
        <v>130.6</v>
      </c>
      <c r="F31" s="107">
        <v>47</v>
      </c>
      <c r="G31" s="226">
        <v>49.3</v>
      </c>
      <c r="H31" s="194"/>
      <c r="I31" s="226">
        <v>65.3</v>
      </c>
      <c r="J31" s="193"/>
      <c r="K31" s="194"/>
      <c r="L31" s="107">
        <v>47</v>
      </c>
    </row>
    <row r="32" spans="1:12" ht="12.75" customHeight="1">
      <c r="A32" s="95" t="s">
        <v>241</v>
      </c>
      <c r="B32" s="95" t="s">
        <v>111</v>
      </c>
      <c r="C32" s="89">
        <v>902.5</v>
      </c>
      <c r="D32" s="89">
        <v>451.3</v>
      </c>
      <c r="E32" s="89">
        <v>500.5</v>
      </c>
      <c r="F32" s="107">
        <v>55</v>
      </c>
      <c r="G32" s="226">
        <v>154.69999999999999</v>
      </c>
      <c r="H32" s="194"/>
      <c r="I32" s="226">
        <v>370.1</v>
      </c>
      <c r="J32" s="193"/>
      <c r="K32" s="194"/>
      <c r="L32" s="107">
        <v>82</v>
      </c>
    </row>
    <row r="33" spans="1:12" ht="12.75" customHeight="1">
      <c r="A33" s="95" t="s">
        <v>242</v>
      </c>
      <c r="B33" s="95" t="s">
        <v>111</v>
      </c>
      <c r="C33" s="89">
        <v>354.5</v>
      </c>
      <c r="D33" s="89">
        <v>177.3</v>
      </c>
      <c r="E33" s="89">
        <v>137</v>
      </c>
      <c r="F33" s="107">
        <v>39</v>
      </c>
      <c r="G33" s="226">
        <v>63</v>
      </c>
      <c r="H33" s="194"/>
      <c r="I33" s="226">
        <v>68.5</v>
      </c>
      <c r="J33" s="193"/>
      <c r="K33" s="194"/>
      <c r="L33" s="107">
        <v>39</v>
      </c>
    </row>
    <row r="34" spans="1:12" ht="12.75" customHeight="1">
      <c r="A34" s="95" t="s">
        <v>243</v>
      </c>
      <c r="B34" s="95" t="s">
        <v>111</v>
      </c>
      <c r="C34" s="89">
        <v>970.5</v>
      </c>
      <c r="D34" s="89">
        <v>485.2</v>
      </c>
      <c r="E34" s="89">
        <v>444</v>
      </c>
      <c r="F34" s="107">
        <v>46</v>
      </c>
      <c r="G34" s="226">
        <v>171.3</v>
      </c>
      <c r="H34" s="194"/>
      <c r="I34" s="226">
        <v>235.4</v>
      </c>
      <c r="J34" s="193"/>
      <c r="K34" s="194"/>
      <c r="L34" s="107">
        <v>49</v>
      </c>
    </row>
    <row r="35" spans="1:12" ht="12.75" customHeight="1">
      <c r="A35" s="95" t="s">
        <v>244</v>
      </c>
      <c r="B35" s="95" t="s">
        <v>111</v>
      </c>
      <c r="C35" s="89">
        <v>288</v>
      </c>
      <c r="D35" s="89">
        <v>144</v>
      </c>
      <c r="E35" s="89">
        <v>104.3</v>
      </c>
      <c r="F35" s="107">
        <v>36</v>
      </c>
      <c r="G35" s="226">
        <v>50.6</v>
      </c>
      <c r="H35" s="194"/>
      <c r="I35" s="226">
        <v>52.1</v>
      </c>
      <c r="J35" s="193"/>
      <c r="K35" s="194"/>
      <c r="L35" s="107">
        <v>36</v>
      </c>
    </row>
    <row r="36" spans="1:12" ht="12.75" customHeight="1">
      <c r="A36" s="95" t="s">
        <v>276</v>
      </c>
      <c r="B36" s="95" t="s">
        <v>111</v>
      </c>
      <c r="C36" s="89">
        <v>128.4</v>
      </c>
      <c r="D36" s="89">
        <v>64.2</v>
      </c>
      <c r="E36" s="89">
        <v>46</v>
      </c>
      <c r="F36" s="107">
        <v>36</v>
      </c>
      <c r="G36" s="226">
        <v>25.2</v>
      </c>
      <c r="H36" s="194"/>
      <c r="I36" s="226">
        <v>28.1</v>
      </c>
      <c r="J36" s="193"/>
      <c r="K36" s="194"/>
      <c r="L36" s="107">
        <v>44</v>
      </c>
    </row>
    <row r="37" spans="1:12" ht="12.75" customHeight="1">
      <c r="A37" s="95" t="s">
        <v>277</v>
      </c>
      <c r="B37" s="95" t="s">
        <v>111</v>
      </c>
      <c r="C37" s="89">
        <v>126.4</v>
      </c>
      <c r="D37" s="89">
        <v>63.2</v>
      </c>
      <c r="E37" s="89">
        <v>51.5</v>
      </c>
      <c r="F37" s="107">
        <v>41</v>
      </c>
      <c r="G37" s="226">
        <v>19.5</v>
      </c>
      <c r="H37" s="194"/>
      <c r="I37" s="226">
        <v>25.8</v>
      </c>
      <c r="J37" s="193"/>
      <c r="K37" s="194"/>
      <c r="L37" s="107">
        <v>41</v>
      </c>
    </row>
    <row r="38" spans="1:12" ht="12.75" customHeight="1">
      <c r="A38" s="95" t="s">
        <v>245</v>
      </c>
      <c r="B38" s="95" t="s">
        <v>111</v>
      </c>
      <c r="C38" s="89">
        <v>872.3</v>
      </c>
      <c r="D38" s="89">
        <v>436.1</v>
      </c>
      <c r="E38" s="89">
        <v>542.4</v>
      </c>
      <c r="F38" s="107">
        <v>62</v>
      </c>
      <c r="G38" s="226">
        <v>152.30000000000001</v>
      </c>
      <c r="H38" s="194"/>
      <c r="I38" s="226">
        <v>271.2</v>
      </c>
      <c r="J38" s="193"/>
      <c r="K38" s="194"/>
      <c r="L38" s="107">
        <v>62</v>
      </c>
    </row>
    <row r="39" spans="1:12" ht="12.75" customHeight="1">
      <c r="A39" s="95" t="s">
        <v>235</v>
      </c>
      <c r="B39" s="95" t="s">
        <v>111</v>
      </c>
      <c r="C39" s="89">
        <v>444.8</v>
      </c>
      <c r="D39" s="89">
        <v>222.4</v>
      </c>
      <c r="E39" s="89">
        <v>166.4</v>
      </c>
      <c r="F39" s="107">
        <v>37</v>
      </c>
      <c r="G39" s="226">
        <v>76.8</v>
      </c>
      <c r="H39" s="194"/>
      <c r="I39" s="226">
        <v>83.2</v>
      </c>
      <c r="J39" s="193"/>
      <c r="K39" s="194"/>
      <c r="L39" s="107">
        <v>37</v>
      </c>
    </row>
    <row r="40" spans="1:12" ht="12.75" customHeight="1">
      <c r="A40" s="95" t="s">
        <v>236</v>
      </c>
      <c r="B40" s="95" t="s">
        <v>111</v>
      </c>
      <c r="C40" s="89">
        <v>820.1</v>
      </c>
      <c r="D40" s="89">
        <v>615.1</v>
      </c>
      <c r="E40" s="89">
        <v>283.3</v>
      </c>
      <c r="F40" s="107">
        <v>35</v>
      </c>
      <c r="G40" s="226">
        <v>211.5</v>
      </c>
      <c r="H40" s="194"/>
      <c r="I40" s="226">
        <v>235.4</v>
      </c>
      <c r="J40" s="193"/>
      <c r="K40" s="194"/>
      <c r="L40" s="107">
        <v>38</v>
      </c>
    </row>
    <row r="41" spans="1:12" ht="12.75" customHeight="1">
      <c r="A41" s="95" t="s">
        <v>246</v>
      </c>
      <c r="B41" s="95" t="s">
        <v>111</v>
      </c>
      <c r="C41" s="89">
        <v>746.4</v>
      </c>
      <c r="D41" s="89">
        <v>373.2</v>
      </c>
      <c r="E41" s="89">
        <v>360.6</v>
      </c>
      <c r="F41" s="107">
        <v>48</v>
      </c>
      <c r="G41" s="226">
        <v>129.5</v>
      </c>
      <c r="H41" s="194"/>
      <c r="I41" s="226">
        <v>208.6</v>
      </c>
      <c r="J41" s="193"/>
      <c r="K41" s="194"/>
      <c r="L41" s="107">
        <v>56</v>
      </c>
    </row>
    <row r="42" spans="1:12" ht="12.75" customHeight="1">
      <c r="A42" s="95" t="s">
        <v>251</v>
      </c>
      <c r="B42" s="95" t="s">
        <v>111</v>
      </c>
      <c r="C42" s="89">
        <v>237.5</v>
      </c>
      <c r="D42" s="89">
        <v>118.8</v>
      </c>
      <c r="E42" s="89">
        <v>80.599999999999994</v>
      </c>
      <c r="F42" s="107">
        <v>34</v>
      </c>
      <c r="G42" s="226">
        <v>41.8</v>
      </c>
      <c r="H42" s="194"/>
      <c r="I42" s="226">
        <v>48.5</v>
      </c>
      <c r="J42" s="193"/>
      <c r="K42" s="194"/>
      <c r="L42" s="107">
        <v>41</v>
      </c>
    </row>
    <row r="43" spans="1:12" ht="12.75" customHeight="1">
      <c r="A43" s="95" t="s">
        <v>281</v>
      </c>
      <c r="B43" s="95" t="s">
        <v>111</v>
      </c>
      <c r="C43" s="89">
        <v>52.6</v>
      </c>
      <c r="D43" s="89">
        <v>26.3</v>
      </c>
      <c r="E43" s="89">
        <v>18.7</v>
      </c>
      <c r="F43" s="107">
        <v>36</v>
      </c>
      <c r="G43" s="226">
        <v>8.6</v>
      </c>
      <c r="H43" s="194"/>
      <c r="I43" s="226">
        <v>9.3000000000000007</v>
      </c>
      <c r="J43" s="193"/>
      <c r="K43" s="194"/>
      <c r="L43" s="107">
        <v>36</v>
      </c>
    </row>
    <row r="44" spans="1:12" ht="12.75" customHeight="1">
      <c r="A44" s="95" t="s">
        <v>253</v>
      </c>
      <c r="B44" s="95" t="s">
        <v>111</v>
      </c>
      <c r="C44" s="89">
        <v>764</v>
      </c>
      <c r="D44" s="89">
        <v>382</v>
      </c>
      <c r="E44" s="89">
        <v>305.3</v>
      </c>
      <c r="F44" s="107">
        <v>40</v>
      </c>
      <c r="G44" s="226">
        <v>137.19999999999999</v>
      </c>
      <c r="H44" s="194"/>
      <c r="I44" s="226">
        <v>193.7</v>
      </c>
      <c r="J44" s="193"/>
      <c r="K44" s="194"/>
      <c r="L44" s="107">
        <v>51</v>
      </c>
    </row>
    <row r="45" spans="1:12" ht="12.75" customHeight="1">
      <c r="A45" s="241" t="s">
        <v>71</v>
      </c>
      <c r="B45" s="194"/>
      <c r="C45" s="111">
        <v>32709.1</v>
      </c>
      <c r="D45" s="96">
        <v>21220.2</v>
      </c>
      <c r="E45" s="96">
        <v>14497.2</v>
      </c>
      <c r="F45" s="112">
        <v>44</v>
      </c>
      <c r="G45" s="242">
        <v>7656.8</v>
      </c>
      <c r="H45" s="194"/>
      <c r="I45" s="242">
        <v>9939.6</v>
      </c>
      <c r="J45" s="193"/>
      <c r="K45" s="194"/>
      <c r="L45" s="113">
        <v>47</v>
      </c>
    </row>
    <row r="46" spans="1:12" ht="12.75" customHeight="1">
      <c r="A46" s="243" t="s">
        <v>282</v>
      </c>
      <c r="B46" s="244"/>
      <c r="C46" s="244"/>
      <c r="D46" s="244"/>
      <c r="E46" s="244"/>
      <c r="F46" s="244"/>
      <c r="G46" s="244"/>
      <c r="H46" s="244"/>
      <c r="I46" s="244"/>
      <c r="J46" s="244"/>
      <c r="K46" s="244"/>
      <c r="L46" s="245"/>
    </row>
    <row r="47" spans="1:12" ht="12.75" customHeight="1">
      <c r="A47" s="246" t="s">
        <v>73</v>
      </c>
      <c r="B47" s="247"/>
      <c r="C47" s="247"/>
      <c r="D47" s="247"/>
      <c r="E47" s="247"/>
      <c r="F47" s="247"/>
      <c r="G47" s="247"/>
      <c r="H47" s="247"/>
      <c r="I47" s="247"/>
      <c r="J47" s="247"/>
      <c r="K47" s="247"/>
      <c r="L47" s="248"/>
    </row>
    <row r="48" spans="1:12" ht="25" customHeight="1">
      <c r="A48" s="305" t="s">
        <v>283</v>
      </c>
      <c r="B48" s="306"/>
      <c r="C48" s="306"/>
      <c r="D48" s="306"/>
      <c r="E48" s="306"/>
      <c r="F48" s="306"/>
      <c r="G48" s="306"/>
      <c r="H48" s="306"/>
      <c r="I48" s="306"/>
      <c r="J48" s="306"/>
      <c r="K48" s="306"/>
      <c r="L48" s="307"/>
    </row>
    <row r="49" spans="1:12" ht="25" customHeight="1">
      <c r="A49" s="308" t="s">
        <v>643</v>
      </c>
      <c r="B49" s="309"/>
      <c r="C49" s="309"/>
      <c r="D49" s="309"/>
      <c r="E49" s="309"/>
      <c r="F49" s="309"/>
      <c r="G49" s="309"/>
      <c r="H49" s="309"/>
      <c r="I49" s="309"/>
      <c r="J49" s="309"/>
      <c r="K49" s="309"/>
      <c r="L49" s="310"/>
    </row>
    <row r="50" spans="1:12" ht="12.75" customHeight="1"/>
    <row r="51" spans="1:12" ht="12.75" customHeight="1"/>
    <row r="52" spans="1:12" ht="12.75" customHeight="1"/>
    <row r="53" spans="1:12" ht="12.75" customHeight="1"/>
    <row r="54" spans="1:12" ht="12.75" customHeight="1"/>
    <row r="55" spans="1:12" ht="12.75" customHeight="1"/>
    <row r="56" spans="1:12" ht="12.75" customHeight="1"/>
    <row r="57" spans="1:12" ht="12.75" customHeight="1"/>
    <row r="58" spans="1:12" ht="12.75" customHeight="1"/>
    <row r="59" spans="1:12" ht="12.75" customHeight="1"/>
    <row r="60" spans="1:12" ht="12.75" customHeight="1"/>
    <row r="61" spans="1:12" ht="12.75" customHeight="1"/>
    <row r="62" spans="1:12" ht="12.75" customHeight="1"/>
    <row r="63" spans="1:12" ht="12.75" customHeight="1"/>
    <row r="64" spans="1: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2">
    <mergeCell ref="I28:K28"/>
    <mergeCell ref="I29:K29"/>
    <mergeCell ref="I30:K30"/>
    <mergeCell ref="I23:K23"/>
    <mergeCell ref="I24:K24"/>
    <mergeCell ref="I25:K25"/>
    <mergeCell ref="I26:K26"/>
    <mergeCell ref="I27:K27"/>
    <mergeCell ref="G20:H20"/>
    <mergeCell ref="G21:H21"/>
    <mergeCell ref="G22:H22"/>
    <mergeCell ref="I17:K17"/>
    <mergeCell ref="I18:K18"/>
    <mergeCell ref="I19:K19"/>
    <mergeCell ref="I20:K20"/>
    <mergeCell ref="I21:K21"/>
    <mergeCell ref="I22:K22"/>
    <mergeCell ref="I16:K16"/>
    <mergeCell ref="G16:H16"/>
    <mergeCell ref="G17:H17"/>
    <mergeCell ref="G18:H18"/>
    <mergeCell ref="G19:H19"/>
    <mergeCell ref="I11:K11"/>
    <mergeCell ref="I12:K12"/>
    <mergeCell ref="I13:K13"/>
    <mergeCell ref="I14:K14"/>
    <mergeCell ref="I15:K15"/>
    <mergeCell ref="G11:H11"/>
    <mergeCell ref="G12:H12"/>
    <mergeCell ref="G13:H13"/>
    <mergeCell ref="G14:H14"/>
    <mergeCell ref="G15:H15"/>
    <mergeCell ref="G8:H8"/>
    <mergeCell ref="I8:K8"/>
    <mergeCell ref="I9:K9"/>
    <mergeCell ref="G9:H9"/>
    <mergeCell ref="G10:H10"/>
    <mergeCell ref="I10:K10"/>
    <mergeCell ref="G5:H5"/>
    <mergeCell ref="I5:K5"/>
    <mergeCell ref="G6:H6"/>
    <mergeCell ref="I6:K6"/>
    <mergeCell ref="G7:H7"/>
    <mergeCell ref="I7:K7"/>
    <mergeCell ref="A1:L2"/>
    <mergeCell ref="B3:C3"/>
    <mergeCell ref="E3:L3"/>
    <mergeCell ref="G4:H4"/>
    <mergeCell ref="I4:K4"/>
    <mergeCell ref="A47:L47"/>
    <mergeCell ref="A48:L48"/>
    <mergeCell ref="A49:L49"/>
    <mergeCell ref="I38:K38"/>
    <mergeCell ref="I39:K39"/>
    <mergeCell ref="I40:K40"/>
    <mergeCell ref="I41:K41"/>
    <mergeCell ref="I42:K42"/>
    <mergeCell ref="I43:K43"/>
    <mergeCell ref="I44:K44"/>
    <mergeCell ref="I45:K45"/>
    <mergeCell ref="I36:K36"/>
    <mergeCell ref="I37:K37"/>
    <mergeCell ref="A45:B45"/>
    <mergeCell ref="G45:H45"/>
    <mergeCell ref="A46:L46"/>
    <mergeCell ref="G40:H40"/>
    <mergeCell ref="G41:H41"/>
    <mergeCell ref="G42:H42"/>
    <mergeCell ref="G43:H43"/>
    <mergeCell ref="G44:H44"/>
    <mergeCell ref="I31:K31"/>
    <mergeCell ref="I32:K32"/>
    <mergeCell ref="I33:K33"/>
    <mergeCell ref="I34:K34"/>
    <mergeCell ref="I35:K35"/>
    <mergeCell ref="G28:H28"/>
    <mergeCell ref="G29:H29"/>
    <mergeCell ref="G37:H37"/>
    <mergeCell ref="G38:H38"/>
    <mergeCell ref="G39:H39"/>
    <mergeCell ref="G30:H30"/>
    <mergeCell ref="G31:H31"/>
    <mergeCell ref="G32:H32"/>
    <mergeCell ref="G33:H33"/>
    <mergeCell ref="G34:H34"/>
    <mergeCell ref="G35:H35"/>
    <mergeCell ref="G36:H36"/>
    <mergeCell ref="G23:H23"/>
    <mergeCell ref="G24:H24"/>
    <mergeCell ref="G25:H25"/>
    <mergeCell ref="G26:H26"/>
    <mergeCell ref="G27:H27"/>
  </mergeCells>
  <printOptions horizontalCentered="1"/>
  <pageMargins left="0.70866141732283472" right="0.70866141732283472" top="0.74803149606299213" bottom="0.74803149606299213" header="0.31496062992125984" footer="0.31496062992125984"/>
  <pageSetup scale="78"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13</vt:i4>
      </vt:variant>
    </vt:vector>
  </HeadingPairs>
  <TitlesOfParts>
    <vt:vector size="39" baseType="lpstr">
      <vt:lpstr>LISTA_TAVOLE</vt:lpstr>
      <vt:lpstr>TAVOLA I.1</vt:lpstr>
      <vt:lpstr>TAVOLA I.2</vt:lpstr>
      <vt:lpstr>TAVOLA I.3</vt:lpstr>
      <vt:lpstr>TAVOLA I.4</vt:lpstr>
      <vt:lpstr>TAVOLA I.5</vt:lpstr>
      <vt:lpstr>TAVOLA II.6a e b</vt:lpstr>
      <vt:lpstr>TAVOLA II.7a e b</vt:lpstr>
      <vt:lpstr>TAVOLA II.8a</vt:lpstr>
      <vt:lpstr>TAVOLA II.8b</vt:lpstr>
      <vt:lpstr>TAVOLA II.9</vt:lpstr>
      <vt:lpstr>TAVOLA II.10</vt:lpstr>
      <vt:lpstr>TAVOLA II.11</vt:lpstr>
      <vt:lpstr>TAVOLA II.12</vt:lpstr>
      <vt:lpstr>TAVOLA II.13</vt:lpstr>
      <vt:lpstr>TAVOLA II.14</vt:lpstr>
      <vt:lpstr>TAVOLA II.15</vt:lpstr>
      <vt:lpstr>TAVOLA II.16</vt:lpstr>
      <vt:lpstr>TAVOLA II.17</vt:lpstr>
      <vt:lpstr>TAVOLA II.18</vt:lpstr>
      <vt:lpstr>TAVOLA II.19</vt:lpstr>
      <vt:lpstr>TAVOLA II.20</vt:lpstr>
      <vt:lpstr>TAVOLA II.21</vt:lpstr>
      <vt:lpstr>TAVOLA II.22</vt:lpstr>
      <vt:lpstr>TAVOLA II.23</vt:lpstr>
      <vt:lpstr>TAVOLA II.24</vt:lpstr>
      <vt:lpstr>'TAVOLA II.17'!_Hlk67606634</vt:lpstr>
      <vt:lpstr>'TAVOLA II.6a e b'!_Toc69721181</vt:lpstr>
      <vt:lpstr>'TAVOLA II.7a e b'!_Toc69721182</vt:lpstr>
      <vt:lpstr>'TAVOLA II.7a e b'!_Toc69721183</vt:lpstr>
      <vt:lpstr>'TAVOLA II.13'!_Toc69721190</vt:lpstr>
      <vt:lpstr>'TAVOLA II.15'!_Toc69721192</vt:lpstr>
      <vt:lpstr>'TAVOLA II.16'!_Toc69721193</vt:lpstr>
      <vt:lpstr>LISTA_TAVOLE!Area_stampa</vt:lpstr>
      <vt:lpstr>'TAVOLA I.3'!Area_stampa</vt:lpstr>
      <vt:lpstr>'TAVOLA I.4'!Area_stampa</vt:lpstr>
      <vt:lpstr>'TAVOLA I.5'!Area_stampa</vt:lpstr>
      <vt:lpstr>'TAVOLA II.19'!Area_stampa</vt:lpstr>
      <vt:lpstr>'TAVOLA II.6a e b'!OLE_LINK4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Salvatori Maria Flora</dc:creator>
  <cp:lastModifiedBy>Tea Ivanisevic</cp:lastModifiedBy>
  <cp:lastPrinted>2021-05-24T10:43:27Z</cp:lastPrinted>
  <dcterms:created xsi:type="dcterms:W3CDTF">2020-01-30T16:26:00Z</dcterms:created>
  <dcterms:modified xsi:type="dcterms:W3CDTF">2021-05-24T10:44:26Z</dcterms:modified>
</cp:coreProperties>
</file>